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micha\Dysk Google\INQUISIO.research\Projekty\K2020\Produkty umowy\"/>
    </mc:Choice>
  </mc:AlternateContent>
  <xr:revisionPtr revIDLastSave="0" documentId="13_ncr:1_{B8A11514-F5B6-418E-945D-06730F238328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Wprowadzenie" sheetId="12" r:id="rId1"/>
    <sheet name="Ewidencja - poziomo" sheetId="7" r:id="rId2"/>
    <sheet name="Ewidencja - pionowo" sheetId="13" r:id="rId3"/>
    <sheet name="Kodowanie v.0" sheetId="11" state="hidden" r:id="rId4"/>
  </sheets>
  <definedNames>
    <definedName name="_xlnm._FilterDatabase" localSheetId="2" hidden="1">'Ewidencja - pionowo'!$A$5:$EN$46</definedName>
  </definedNames>
  <calcPr calcId="181029"/>
</workbook>
</file>

<file path=xl/calcChain.xml><?xml version="1.0" encoding="utf-8"?>
<calcChain xmlns="http://schemas.openxmlformats.org/spreadsheetml/2006/main">
  <c r="AP42" i="7" l="1"/>
  <c r="AO42" i="13"/>
  <c r="AU7" i="13" l="1"/>
  <c r="DN7" i="13" s="1"/>
  <c r="EL46" i="13"/>
  <c r="EI46" i="13"/>
  <c r="EH46" i="13"/>
  <c r="EG46" i="13"/>
  <c r="EE46" i="13"/>
  <c r="ED46" i="13"/>
  <c r="EC46" i="13"/>
  <c r="EB46" i="13"/>
  <c r="EA46" i="13"/>
  <c r="DZ46" i="13"/>
  <c r="DY46" i="13"/>
  <c r="DX46" i="13"/>
  <c r="DW46" i="13"/>
  <c r="DV46" i="13"/>
  <c r="DU46" i="13"/>
  <c r="DT46" i="13"/>
  <c r="DS46" i="13"/>
  <c r="CP46" i="13"/>
  <c r="CO46" i="13"/>
  <c r="CQ46" i="13" s="1"/>
  <c r="BX46" i="13"/>
  <c r="BW46" i="13"/>
  <c r="DO46" i="13" s="1"/>
  <c r="AU46" i="13"/>
  <c r="DN46" i="13" s="1"/>
  <c r="AS46" i="13"/>
  <c r="AO46" i="13"/>
  <c r="EF46" i="13" s="1"/>
  <c r="AE46" i="13"/>
  <c r="Q46" i="13"/>
  <c r="DP46" i="13" s="1"/>
  <c r="P46" i="13"/>
  <c r="DQ46" i="13" s="1"/>
  <c r="EL45" i="13"/>
  <c r="EI45" i="13"/>
  <c r="EH45" i="13"/>
  <c r="EG45" i="13"/>
  <c r="EE45" i="13"/>
  <c r="ED45" i="13"/>
  <c r="EC45" i="13"/>
  <c r="EB45" i="13"/>
  <c r="EA45" i="13"/>
  <c r="DZ45" i="13"/>
  <c r="DY45" i="13"/>
  <c r="DX45" i="13"/>
  <c r="DW45" i="13"/>
  <c r="DV45" i="13"/>
  <c r="DU45" i="13"/>
  <c r="DT45" i="13"/>
  <c r="DS45" i="13"/>
  <c r="CP45" i="13"/>
  <c r="CO45" i="13"/>
  <c r="CQ45" i="13" s="1"/>
  <c r="EJ45" i="13" s="1"/>
  <c r="BX45" i="13"/>
  <c r="BW45" i="13"/>
  <c r="DO45" i="13" s="1"/>
  <c r="AU45" i="13"/>
  <c r="DN45" i="13" s="1"/>
  <c r="AS45" i="13"/>
  <c r="AO45" i="13"/>
  <c r="EF45" i="13" s="1"/>
  <c r="AE45" i="13"/>
  <c r="Q45" i="13"/>
  <c r="DP45" i="13" s="1"/>
  <c r="P45" i="13"/>
  <c r="DQ45" i="13" s="1"/>
  <c r="EL44" i="13"/>
  <c r="EI44" i="13"/>
  <c r="EH44" i="13"/>
  <c r="EG44" i="13"/>
  <c r="EE44" i="13"/>
  <c r="ED44" i="13"/>
  <c r="EC44" i="13"/>
  <c r="EB44" i="13"/>
  <c r="EA44" i="13"/>
  <c r="DZ44" i="13"/>
  <c r="DY44" i="13"/>
  <c r="DX44" i="13"/>
  <c r="DW44" i="13"/>
  <c r="DV44" i="13"/>
  <c r="DU44" i="13"/>
  <c r="DT44" i="13"/>
  <c r="DS44" i="13"/>
  <c r="CP44" i="13"/>
  <c r="CO44" i="13"/>
  <c r="CQ44" i="13" s="1"/>
  <c r="BX44" i="13"/>
  <c r="BW44" i="13"/>
  <c r="DO44" i="13" s="1"/>
  <c r="AU44" i="13"/>
  <c r="DN44" i="13" s="1"/>
  <c r="AS44" i="13"/>
  <c r="AO44" i="13"/>
  <c r="EF44" i="13" s="1"/>
  <c r="AE44" i="13"/>
  <c r="Q44" i="13"/>
  <c r="DP44" i="13" s="1"/>
  <c r="P44" i="13"/>
  <c r="DQ44" i="13" s="1"/>
  <c r="EL43" i="13"/>
  <c r="EI43" i="13"/>
  <c r="EH43" i="13"/>
  <c r="EG43" i="13"/>
  <c r="EE43" i="13"/>
  <c r="ED43" i="13"/>
  <c r="EC43" i="13"/>
  <c r="EB43" i="13"/>
  <c r="EA43" i="13"/>
  <c r="DZ43" i="13"/>
  <c r="DY43" i="13"/>
  <c r="DX43" i="13"/>
  <c r="DW43" i="13"/>
  <c r="DV43" i="13"/>
  <c r="DU43" i="13"/>
  <c r="DT43" i="13"/>
  <c r="DS43" i="13"/>
  <c r="CP43" i="13"/>
  <c r="CO43" i="13"/>
  <c r="CQ43" i="13" s="1"/>
  <c r="BZ43" i="13"/>
  <c r="BX43" i="13"/>
  <c r="BY43" i="13" s="1"/>
  <c r="BW43" i="13"/>
  <c r="DO43" i="13" s="1"/>
  <c r="AU43" i="13"/>
  <c r="DN43" i="13" s="1"/>
  <c r="AS43" i="13"/>
  <c r="AO43" i="13"/>
  <c r="EF43" i="13" s="1"/>
  <c r="AE43" i="13"/>
  <c r="Q43" i="13"/>
  <c r="DP43" i="13" s="1"/>
  <c r="P43" i="13"/>
  <c r="DQ43" i="13" s="1"/>
  <c r="EL42" i="13"/>
  <c r="EI42" i="13"/>
  <c r="EH42" i="13"/>
  <c r="EG42" i="13"/>
  <c r="EF42" i="13"/>
  <c r="EE42" i="13"/>
  <c r="ED42" i="13"/>
  <c r="EC42" i="13"/>
  <c r="EB42" i="13"/>
  <c r="EA42" i="13"/>
  <c r="DZ42" i="13"/>
  <c r="DY42" i="13"/>
  <c r="DX42" i="13"/>
  <c r="DW42" i="13"/>
  <c r="DV42" i="13"/>
  <c r="DU42" i="13"/>
  <c r="DT42" i="13"/>
  <c r="DS42" i="13"/>
  <c r="CP42" i="13"/>
  <c r="CO42" i="13"/>
  <c r="CQ42" i="13" s="1"/>
  <c r="EK42" i="13" s="1"/>
  <c r="BZ42" i="13"/>
  <c r="BX42" i="13"/>
  <c r="BY42" i="13" s="1"/>
  <c r="BW42" i="13"/>
  <c r="DO42" i="13" s="1"/>
  <c r="AU42" i="13"/>
  <c r="DN42" i="13" s="1"/>
  <c r="AS42" i="13"/>
  <c r="AE42" i="13"/>
  <c r="Q42" i="13"/>
  <c r="DP42" i="13" s="1"/>
  <c r="P42" i="13"/>
  <c r="DQ42" i="13" s="1"/>
  <c r="EL41" i="13"/>
  <c r="EI41" i="13"/>
  <c r="EH41" i="13"/>
  <c r="EG41" i="13"/>
  <c r="EE41" i="13"/>
  <c r="ED41" i="13"/>
  <c r="EC41" i="13"/>
  <c r="EB41" i="13"/>
  <c r="EA41" i="13"/>
  <c r="DZ41" i="13"/>
  <c r="DY41" i="13"/>
  <c r="DX41" i="13"/>
  <c r="DW41" i="13"/>
  <c r="DV41" i="13"/>
  <c r="DU41" i="13"/>
  <c r="DT41" i="13"/>
  <c r="DS41" i="13"/>
  <c r="CP41" i="13"/>
  <c r="CO41" i="13"/>
  <c r="CQ41" i="13" s="1"/>
  <c r="EK41" i="13" s="1"/>
  <c r="BZ41" i="13"/>
  <c r="BX41" i="13"/>
  <c r="BY41" i="13" s="1"/>
  <c r="BW41" i="13"/>
  <c r="DO41" i="13" s="1"/>
  <c r="AU41" i="13"/>
  <c r="DN41" i="13" s="1"/>
  <c r="AS41" i="13"/>
  <c r="AO41" i="13"/>
  <c r="EF41" i="13" s="1"/>
  <c r="AE41" i="13"/>
  <c r="Q41" i="13"/>
  <c r="DP41" i="13" s="1"/>
  <c r="P41" i="13"/>
  <c r="DQ41" i="13" s="1"/>
  <c r="EL40" i="13"/>
  <c r="EI40" i="13"/>
  <c r="EH40" i="13"/>
  <c r="EG40" i="13"/>
  <c r="EE40" i="13"/>
  <c r="ED40" i="13"/>
  <c r="EC40" i="13"/>
  <c r="EB40" i="13"/>
  <c r="EA40" i="13"/>
  <c r="DZ40" i="13"/>
  <c r="DY40" i="13"/>
  <c r="DX40" i="13"/>
  <c r="DW40" i="13"/>
  <c r="DV40" i="13"/>
  <c r="DU40" i="13"/>
  <c r="DT40" i="13"/>
  <c r="DS40" i="13"/>
  <c r="CP40" i="13"/>
  <c r="CO40" i="13"/>
  <c r="CQ40" i="13" s="1"/>
  <c r="BZ40" i="13"/>
  <c r="BX40" i="13"/>
  <c r="BY40" i="13" s="1"/>
  <c r="BW40" i="13"/>
  <c r="DO40" i="13" s="1"/>
  <c r="AU40" i="13"/>
  <c r="DN40" i="13" s="1"/>
  <c r="AS40" i="13"/>
  <c r="AO40" i="13"/>
  <c r="EF40" i="13" s="1"/>
  <c r="AE40" i="13"/>
  <c r="Q40" i="13"/>
  <c r="DP40" i="13" s="1"/>
  <c r="P40" i="13"/>
  <c r="DQ40" i="13" s="1"/>
  <c r="EL39" i="13"/>
  <c r="EI39" i="13"/>
  <c r="EH39" i="13"/>
  <c r="EG39" i="13"/>
  <c r="EE39" i="13"/>
  <c r="ED39" i="13"/>
  <c r="EC39" i="13"/>
  <c r="EB39" i="13"/>
  <c r="EA39" i="13"/>
  <c r="DZ39" i="13"/>
  <c r="DY39" i="13"/>
  <c r="DX39" i="13"/>
  <c r="DW39" i="13"/>
  <c r="DV39" i="13"/>
  <c r="DU39" i="13"/>
  <c r="DT39" i="13"/>
  <c r="DS39" i="13"/>
  <c r="CP39" i="13"/>
  <c r="CO39" i="13"/>
  <c r="CQ39" i="13" s="1"/>
  <c r="BZ39" i="13"/>
  <c r="BX39" i="13"/>
  <c r="BY39" i="13" s="1"/>
  <c r="BW39" i="13"/>
  <c r="DO39" i="13" s="1"/>
  <c r="AU39" i="13"/>
  <c r="DN39" i="13" s="1"/>
  <c r="AS39" i="13"/>
  <c r="AO39" i="13"/>
  <c r="EF39" i="13" s="1"/>
  <c r="AE39" i="13"/>
  <c r="Q39" i="13"/>
  <c r="DP39" i="13" s="1"/>
  <c r="P39" i="13"/>
  <c r="DQ39" i="13" s="1"/>
  <c r="EL38" i="13"/>
  <c r="EI38" i="13"/>
  <c r="EH38" i="13"/>
  <c r="EG38" i="13"/>
  <c r="EE38" i="13"/>
  <c r="ED38" i="13"/>
  <c r="EC38" i="13"/>
  <c r="EB38" i="13"/>
  <c r="EA38" i="13"/>
  <c r="DZ38" i="13"/>
  <c r="DY38" i="13"/>
  <c r="DX38" i="13"/>
  <c r="DW38" i="13"/>
  <c r="DV38" i="13"/>
  <c r="DU38" i="13"/>
  <c r="DT38" i="13"/>
  <c r="DS38" i="13"/>
  <c r="CP38" i="13"/>
  <c r="CO38" i="13"/>
  <c r="CQ38" i="13" s="1"/>
  <c r="EK38" i="13" s="1"/>
  <c r="BZ38" i="13"/>
  <c r="BX38" i="13"/>
  <c r="BY38" i="13" s="1"/>
  <c r="BW38" i="13"/>
  <c r="DO38" i="13" s="1"/>
  <c r="AU38" i="13"/>
  <c r="DN38" i="13" s="1"/>
  <c r="AS38" i="13"/>
  <c r="AO38" i="13"/>
  <c r="EF38" i="13" s="1"/>
  <c r="AE38" i="13"/>
  <c r="Q38" i="13"/>
  <c r="DP38" i="13" s="1"/>
  <c r="P38" i="13"/>
  <c r="DQ38" i="13" s="1"/>
  <c r="EL37" i="13"/>
  <c r="EI37" i="13"/>
  <c r="EH37" i="13"/>
  <c r="EG37" i="13"/>
  <c r="EE37" i="13"/>
  <c r="ED37" i="13"/>
  <c r="EC37" i="13"/>
  <c r="EB37" i="13"/>
  <c r="EA37" i="13"/>
  <c r="DZ37" i="13"/>
  <c r="DY37" i="13"/>
  <c r="DX37" i="13"/>
  <c r="DW37" i="13"/>
  <c r="DV37" i="13"/>
  <c r="DU37" i="13"/>
  <c r="DT37" i="13"/>
  <c r="DS37" i="13"/>
  <c r="CP37" i="13"/>
  <c r="CO37" i="13"/>
  <c r="CQ37" i="13" s="1"/>
  <c r="BZ37" i="13"/>
  <c r="BX37" i="13"/>
  <c r="BY37" i="13" s="1"/>
  <c r="BW37" i="13"/>
  <c r="DO37" i="13" s="1"/>
  <c r="AU37" i="13"/>
  <c r="DN37" i="13" s="1"/>
  <c r="AS37" i="13"/>
  <c r="AO37" i="13"/>
  <c r="EF37" i="13" s="1"/>
  <c r="AE37" i="13"/>
  <c r="Q37" i="13"/>
  <c r="DP37" i="13" s="1"/>
  <c r="P37" i="13"/>
  <c r="DQ37" i="13" s="1"/>
  <c r="EL36" i="13"/>
  <c r="EI36" i="13"/>
  <c r="EH36" i="13"/>
  <c r="EG36" i="13"/>
  <c r="EE36" i="13"/>
  <c r="ED36" i="13"/>
  <c r="EC36" i="13"/>
  <c r="EB36" i="13"/>
  <c r="EA36" i="13"/>
  <c r="DZ36" i="13"/>
  <c r="DY36" i="13"/>
  <c r="DX36" i="13"/>
  <c r="DW36" i="13"/>
  <c r="DV36" i="13"/>
  <c r="DU36" i="13"/>
  <c r="DT36" i="13"/>
  <c r="DS36" i="13"/>
  <c r="CP36" i="13"/>
  <c r="CO36" i="13"/>
  <c r="CQ36" i="13" s="1"/>
  <c r="BZ36" i="13"/>
  <c r="BX36" i="13"/>
  <c r="BY36" i="13" s="1"/>
  <c r="BW36" i="13"/>
  <c r="DO36" i="13" s="1"/>
  <c r="AU36" i="13"/>
  <c r="DN36" i="13" s="1"/>
  <c r="AS36" i="13"/>
  <c r="AO36" i="13"/>
  <c r="EF36" i="13" s="1"/>
  <c r="AE36" i="13"/>
  <c r="Q36" i="13"/>
  <c r="DP36" i="13" s="1"/>
  <c r="P36" i="13"/>
  <c r="DQ36" i="13" s="1"/>
  <c r="EL35" i="13"/>
  <c r="EI35" i="13"/>
  <c r="EH35" i="13"/>
  <c r="EG35" i="13"/>
  <c r="EE35" i="13"/>
  <c r="ED35" i="13"/>
  <c r="EC35" i="13"/>
  <c r="EB35" i="13"/>
  <c r="EA35" i="13"/>
  <c r="DZ35" i="13"/>
  <c r="DY35" i="13"/>
  <c r="DX35" i="13"/>
  <c r="DW35" i="13"/>
  <c r="DV35" i="13"/>
  <c r="DU35" i="13"/>
  <c r="DT35" i="13"/>
  <c r="DS35" i="13"/>
  <c r="CP35" i="13"/>
  <c r="CO35" i="13"/>
  <c r="CQ35" i="13" s="1"/>
  <c r="EK35" i="13" s="1"/>
  <c r="BZ35" i="13"/>
  <c r="BX35" i="13"/>
  <c r="BY35" i="13" s="1"/>
  <c r="BW35" i="13"/>
  <c r="DO35" i="13" s="1"/>
  <c r="AU35" i="13"/>
  <c r="DN35" i="13" s="1"/>
  <c r="AS35" i="13"/>
  <c r="AO35" i="13"/>
  <c r="EF35" i="13" s="1"/>
  <c r="AE35" i="13"/>
  <c r="Q35" i="13"/>
  <c r="DP35" i="13" s="1"/>
  <c r="P35" i="13"/>
  <c r="DQ35" i="13" s="1"/>
  <c r="EL34" i="13"/>
  <c r="EI34" i="13"/>
  <c r="EH34" i="13"/>
  <c r="EG34" i="13"/>
  <c r="EE34" i="13"/>
  <c r="ED34" i="13"/>
  <c r="EC34" i="13"/>
  <c r="EB34" i="13"/>
  <c r="EA34" i="13"/>
  <c r="DZ34" i="13"/>
  <c r="DY34" i="13"/>
  <c r="DX34" i="13"/>
  <c r="DW34" i="13"/>
  <c r="DV34" i="13"/>
  <c r="DU34" i="13"/>
  <c r="DT34" i="13"/>
  <c r="DS34" i="13"/>
  <c r="CQ34" i="13"/>
  <c r="EJ34" i="13" s="1"/>
  <c r="CP34" i="13"/>
  <c r="BZ34" i="13"/>
  <c r="BX34" i="13"/>
  <c r="BY34" i="13" s="1"/>
  <c r="BW34" i="13"/>
  <c r="DO34" i="13" s="1"/>
  <c r="AU34" i="13"/>
  <c r="DN34" i="13" s="1"/>
  <c r="AS34" i="13"/>
  <c r="AO34" i="13"/>
  <c r="EF34" i="13" s="1"/>
  <c r="AE34" i="13"/>
  <c r="Q34" i="13"/>
  <c r="DP34" i="13" s="1"/>
  <c r="P34" i="13"/>
  <c r="DQ34" i="13" s="1"/>
  <c r="EL33" i="13"/>
  <c r="EI33" i="13"/>
  <c r="EH33" i="13"/>
  <c r="EG33" i="13"/>
  <c r="EE33" i="13"/>
  <c r="ED33" i="13"/>
  <c r="EC33" i="13"/>
  <c r="EB33" i="13"/>
  <c r="EA33" i="13"/>
  <c r="DZ33" i="13"/>
  <c r="DY33" i="13"/>
  <c r="DX33" i="13"/>
  <c r="DW33" i="13"/>
  <c r="DV33" i="13"/>
  <c r="DU33" i="13"/>
  <c r="DT33" i="13"/>
  <c r="DS33" i="13"/>
  <c r="DJ33" i="13"/>
  <c r="CQ33" i="13"/>
  <c r="EJ33" i="13" s="1"/>
  <c r="CP33" i="13"/>
  <c r="BZ33" i="13"/>
  <c r="BX33" i="13"/>
  <c r="BY33" i="13" s="1"/>
  <c r="BW33" i="13"/>
  <c r="DO33" i="13" s="1"/>
  <c r="AU33" i="13"/>
  <c r="DN33" i="13" s="1"/>
  <c r="AS33" i="13"/>
  <c r="AO33" i="13"/>
  <c r="EF33" i="13" s="1"/>
  <c r="AE33" i="13"/>
  <c r="Q33" i="13"/>
  <c r="DP33" i="13" s="1"/>
  <c r="P33" i="13"/>
  <c r="DQ33" i="13" s="1"/>
  <c r="EL32" i="13"/>
  <c r="EI32" i="13"/>
  <c r="EH32" i="13"/>
  <c r="EG32" i="13"/>
  <c r="EF32" i="13"/>
  <c r="EE32" i="13"/>
  <c r="ED32" i="13"/>
  <c r="EC32" i="13"/>
  <c r="EB32" i="13"/>
  <c r="EA32" i="13"/>
  <c r="DZ32" i="13"/>
  <c r="DY32" i="13"/>
  <c r="DX32" i="13"/>
  <c r="DW32" i="13"/>
  <c r="DV32" i="13"/>
  <c r="DU32" i="13"/>
  <c r="DT32" i="13"/>
  <c r="DS32" i="13"/>
  <c r="CP32" i="13"/>
  <c r="CO32" i="13"/>
  <c r="CQ32" i="13" s="1"/>
  <c r="BW32" i="13"/>
  <c r="DO32" i="13" s="1"/>
  <c r="AU32" i="13"/>
  <c r="DN32" i="13" s="1"/>
  <c r="AS32" i="13"/>
  <c r="AE32" i="13"/>
  <c r="Q32" i="13"/>
  <c r="DP32" i="13" s="1"/>
  <c r="P32" i="13"/>
  <c r="DQ32" i="13" s="1"/>
  <c r="EL31" i="13"/>
  <c r="EI31" i="13"/>
  <c r="EH31" i="13"/>
  <c r="EG31" i="13"/>
  <c r="EF31" i="13"/>
  <c r="EE31" i="13"/>
  <c r="ED31" i="13"/>
  <c r="EC31" i="13"/>
  <c r="EB31" i="13"/>
  <c r="EA31" i="13"/>
  <c r="DZ31" i="13"/>
  <c r="DY31" i="13"/>
  <c r="DX31" i="13"/>
  <c r="DW31" i="13"/>
  <c r="DV31" i="13"/>
  <c r="DU31" i="13"/>
  <c r="DT31" i="13"/>
  <c r="DS31" i="13"/>
  <c r="CP31" i="13"/>
  <c r="CO31" i="13"/>
  <c r="CQ31" i="13" s="1"/>
  <c r="EJ31" i="13" s="1"/>
  <c r="BW31" i="13"/>
  <c r="DO31" i="13" s="1"/>
  <c r="AU31" i="13"/>
  <c r="DN31" i="13" s="1"/>
  <c r="AS31" i="13"/>
  <c r="AE31" i="13"/>
  <c r="Q31" i="13"/>
  <c r="DP31" i="13" s="1"/>
  <c r="P31" i="13"/>
  <c r="DQ31" i="13" s="1"/>
  <c r="EL30" i="13"/>
  <c r="EI30" i="13"/>
  <c r="EH30" i="13"/>
  <c r="EG30" i="13"/>
  <c r="EF30" i="13"/>
  <c r="EE30" i="13"/>
  <c r="ED30" i="13"/>
  <c r="EC30" i="13"/>
  <c r="EB30" i="13"/>
  <c r="EA30" i="13"/>
  <c r="DZ30" i="13"/>
  <c r="DY30" i="13"/>
  <c r="DX30" i="13"/>
  <c r="DW30" i="13"/>
  <c r="DV30" i="13"/>
  <c r="DU30" i="13"/>
  <c r="DT30" i="13"/>
  <c r="DS30" i="13"/>
  <c r="CQ30" i="13"/>
  <c r="EK30" i="13" s="1"/>
  <c r="CP30" i="13"/>
  <c r="BW30" i="13"/>
  <c r="DO30" i="13" s="1"/>
  <c r="AU30" i="13"/>
  <c r="DN30" i="13" s="1"/>
  <c r="AS30" i="13"/>
  <c r="AE30" i="13"/>
  <c r="Q30" i="13"/>
  <c r="DP30" i="13" s="1"/>
  <c r="P30" i="13"/>
  <c r="DQ30" i="13" s="1"/>
  <c r="EL29" i="13"/>
  <c r="EI29" i="13"/>
  <c r="EH29" i="13"/>
  <c r="EG29" i="13"/>
  <c r="EF29" i="13"/>
  <c r="EE29" i="13"/>
  <c r="ED29" i="13"/>
  <c r="EC29" i="13"/>
  <c r="EB29" i="13"/>
  <c r="EA29" i="13"/>
  <c r="DZ29" i="13"/>
  <c r="DY29" i="13"/>
  <c r="DX29" i="13"/>
  <c r="DW29" i="13"/>
  <c r="DV29" i="13"/>
  <c r="DU29" i="13"/>
  <c r="DT29" i="13"/>
  <c r="DS29" i="13"/>
  <c r="DJ29" i="13"/>
  <c r="CP29" i="13"/>
  <c r="CO29" i="13"/>
  <c r="CQ29" i="13" s="1"/>
  <c r="BW29" i="13"/>
  <c r="DO29" i="13" s="1"/>
  <c r="AU29" i="13"/>
  <c r="DN29" i="13" s="1"/>
  <c r="AS29" i="13"/>
  <c r="AE29" i="13"/>
  <c r="Q29" i="13"/>
  <c r="DP29" i="13" s="1"/>
  <c r="P29" i="13"/>
  <c r="DQ29" i="13" s="1"/>
  <c r="EL28" i="13"/>
  <c r="EI28" i="13"/>
  <c r="EH28" i="13"/>
  <c r="EG28" i="13"/>
  <c r="EF28" i="13"/>
  <c r="EE28" i="13"/>
  <c r="ED28" i="13"/>
  <c r="EC28" i="13"/>
  <c r="EB28" i="13"/>
  <c r="EA28" i="13"/>
  <c r="DZ28" i="13"/>
  <c r="DY28" i="13"/>
  <c r="DX28" i="13"/>
  <c r="DW28" i="13"/>
  <c r="DV28" i="13"/>
  <c r="DU28" i="13"/>
  <c r="DT28" i="13"/>
  <c r="DS28" i="13"/>
  <c r="CP28" i="13"/>
  <c r="CO28" i="13"/>
  <c r="CQ28" i="13" s="1"/>
  <c r="EK28" i="13" s="1"/>
  <c r="BW28" i="13"/>
  <c r="DO28" i="13" s="1"/>
  <c r="AU28" i="13"/>
  <c r="DN28" i="13" s="1"/>
  <c r="AS28" i="13"/>
  <c r="AE28" i="13"/>
  <c r="Q28" i="13"/>
  <c r="DP28" i="13" s="1"/>
  <c r="P28" i="13"/>
  <c r="DQ28" i="13" s="1"/>
  <c r="EL27" i="13"/>
  <c r="EI27" i="13"/>
  <c r="EH27" i="13"/>
  <c r="EG27" i="13"/>
  <c r="EF27" i="13"/>
  <c r="EE27" i="13"/>
  <c r="ED27" i="13"/>
  <c r="EC27" i="13"/>
  <c r="EB27" i="13"/>
  <c r="EA27" i="13"/>
  <c r="DZ27" i="13"/>
  <c r="DY27" i="13"/>
  <c r="DX27" i="13"/>
  <c r="DW27" i="13"/>
  <c r="DV27" i="13"/>
  <c r="DU27" i="13"/>
  <c r="DT27" i="13"/>
  <c r="DS27" i="13"/>
  <c r="CQ27" i="13"/>
  <c r="EK27" i="13" s="1"/>
  <c r="CP27" i="13"/>
  <c r="BW27" i="13"/>
  <c r="DO27" i="13" s="1"/>
  <c r="AU27" i="13"/>
  <c r="DN27" i="13" s="1"/>
  <c r="AS27" i="13"/>
  <c r="AE27" i="13"/>
  <c r="Q27" i="13"/>
  <c r="DP27" i="13" s="1"/>
  <c r="P27" i="13"/>
  <c r="DQ27" i="13" s="1"/>
  <c r="EL26" i="13"/>
  <c r="EI26" i="13"/>
  <c r="EH26" i="13"/>
  <c r="EG26" i="13"/>
  <c r="EF26" i="13"/>
  <c r="EE26" i="13"/>
  <c r="ED26" i="13"/>
  <c r="EC26" i="13"/>
  <c r="EB26" i="13"/>
  <c r="EA26" i="13"/>
  <c r="DZ26" i="13"/>
  <c r="DY26" i="13"/>
  <c r="DX26" i="13"/>
  <c r="DW26" i="13"/>
  <c r="DV26" i="13"/>
  <c r="DU26" i="13"/>
  <c r="DT26" i="13"/>
  <c r="DS26" i="13"/>
  <c r="CP26" i="13"/>
  <c r="CO26" i="13"/>
  <c r="CQ26" i="13" s="1"/>
  <c r="BW26" i="13"/>
  <c r="DO26" i="13" s="1"/>
  <c r="AU26" i="13"/>
  <c r="DN26" i="13" s="1"/>
  <c r="AS26" i="13"/>
  <c r="AE26" i="13"/>
  <c r="Q26" i="13"/>
  <c r="DP26" i="13" s="1"/>
  <c r="P26" i="13"/>
  <c r="DQ26" i="13" s="1"/>
  <c r="EL25" i="13"/>
  <c r="EI25" i="13"/>
  <c r="EH25" i="13"/>
  <c r="EG25" i="13"/>
  <c r="EF25" i="13"/>
  <c r="EE25" i="13"/>
  <c r="ED25" i="13"/>
  <c r="EC25" i="13"/>
  <c r="EB25" i="13"/>
  <c r="EA25" i="13"/>
  <c r="DZ25" i="13"/>
  <c r="DY25" i="13"/>
  <c r="DX25" i="13"/>
  <c r="DW25" i="13"/>
  <c r="DV25" i="13"/>
  <c r="DU25" i="13"/>
  <c r="DT25" i="13"/>
  <c r="DS25" i="13"/>
  <c r="CQ25" i="13"/>
  <c r="EK25" i="13" s="1"/>
  <c r="CP25" i="13"/>
  <c r="BW25" i="13"/>
  <c r="DO25" i="13" s="1"/>
  <c r="AU25" i="13"/>
  <c r="DN25" i="13" s="1"/>
  <c r="AS25" i="13"/>
  <c r="AE25" i="13"/>
  <c r="Q25" i="13"/>
  <c r="DP25" i="13" s="1"/>
  <c r="P25" i="13"/>
  <c r="DQ25" i="13" s="1"/>
  <c r="EL24" i="13"/>
  <c r="EI24" i="13"/>
  <c r="EH24" i="13"/>
  <c r="EG24" i="13"/>
  <c r="EF24" i="13"/>
  <c r="EE24" i="13"/>
  <c r="ED24" i="13"/>
  <c r="EC24" i="13"/>
  <c r="EB24" i="13"/>
  <c r="EA24" i="13"/>
  <c r="DZ24" i="13"/>
  <c r="DY24" i="13"/>
  <c r="DX24" i="13"/>
  <c r="DW24" i="13"/>
  <c r="DV24" i="13"/>
  <c r="DU24" i="13"/>
  <c r="DT24" i="13"/>
  <c r="DS24" i="13"/>
  <c r="CP24" i="13"/>
  <c r="CO24" i="13"/>
  <c r="CQ24" i="13" s="1"/>
  <c r="BW24" i="13"/>
  <c r="DO24" i="13" s="1"/>
  <c r="AU24" i="13"/>
  <c r="DN24" i="13" s="1"/>
  <c r="AS24" i="13"/>
  <c r="AE24" i="13"/>
  <c r="Q24" i="13"/>
  <c r="DP24" i="13" s="1"/>
  <c r="P24" i="13"/>
  <c r="DQ24" i="13" s="1"/>
  <c r="EL23" i="13"/>
  <c r="EI23" i="13"/>
  <c r="EH23" i="13"/>
  <c r="EG23" i="13"/>
  <c r="EF23" i="13"/>
  <c r="EE23" i="13"/>
  <c r="ED23" i="13"/>
  <c r="EC23" i="13"/>
  <c r="EB23" i="13"/>
  <c r="EA23" i="13"/>
  <c r="DZ23" i="13"/>
  <c r="DY23" i="13"/>
  <c r="DX23" i="13"/>
  <c r="DW23" i="13"/>
  <c r="DV23" i="13"/>
  <c r="DU23" i="13"/>
  <c r="DT23" i="13"/>
  <c r="DS23" i="13"/>
  <c r="CQ23" i="13"/>
  <c r="EK23" i="13" s="1"/>
  <c r="CP23" i="13"/>
  <c r="BW23" i="13"/>
  <c r="DO23" i="13" s="1"/>
  <c r="AU23" i="13"/>
  <c r="DN23" i="13" s="1"/>
  <c r="AS23" i="13"/>
  <c r="AE23" i="13"/>
  <c r="Q23" i="13"/>
  <c r="DP23" i="13" s="1"/>
  <c r="P23" i="13"/>
  <c r="DQ23" i="13" s="1"/>
  <c r="EL22" i="13"/>
  <c r="EI22" i="13"/>
  <c r="EH22" i="13"/>
  <c r="EG22" i="13"/>
  <c r="EF22" i="13"/>
  <c r="EE22" i="13"/>
  <c r="ED22" i="13"/>
  <c r="EC22" i="13"/>
  <c r="EB22" i="13"/>
  <c r="EA22" i="13"/>
  <c r="DZ22" i="13"/>
  <c r="DY22" i="13"/>
  <c r="DX22" i="13"/>
  <c r="DW22" i="13"/>
  <c r="DV22" i="13"/>
  <c r="DU22" i="13"/>
  <c r="DT22" i="13"/>
  <c r="DS22" i="13"/>
  <c r="CQ22" i="13"/>
  <c r="EJ22" i="13" s="1"/>
  <c r="CP22" i="13"/>
  <c r="BW22" i="13"/>
  <c r="DO22" i="13" s="1"/>
  <c r="AU22" i="13"/>
  <c r="DN22" i="13" s="1"/>
  <c r="AS22" i="13"/>
  <c r="AE22" i="13"/>
  <c r="Q22" i="13"/>
  <c r="DP22" i="13" s="1"/>
  <c r="P22" i="13"/>
  <c r="DQ22" i="13" s="1"/>
  <c r="EL21" i="13"/>
  <c r="EI21" i="13"/>
  <c r="EH21" i="13"/>
  <c r="EG21" i="13"/>
  <c r="EF21" i="13"/>
  <c r="EE21" i="13"/>
  <c r="ED21" i="13"/>
  <c r="EC21" i="13"/>
  <c r="EB21" i="13"/>
  <c r="EA21" i="13"/>
  <c r="DZ21" i="13"/>
  <c r="DY21" i="13"/>
  <c r="DX21" i="13"/>
  <c r="DW21" i="13"/>
  <c r="DV21" i="13"/>
  <c r="DU21" i="13"/>
  <c r="DT21" i="13"/>
  <c r="DS21" i="13"/>
  <c r="CQ21" i="13"/>
  <c r="EK21" i="13" s="1"/>
  <c r="CP21" i="13"/>
  <c r="BW21" i="13"/>
  <c r="DO21" i="13" s="1"/>
  <c r="AU21" i="13"/>
  <c r="DN21" i="13" s="1"/>
  <c r="AS21" i="13"/>
  <c r="AE21" i="13"/>
  <c r="Q21" i="13"/>
  <c r="DP21" i="13" s="1"/>
  <c r="P21" i="13"/>
  <c r="DQ21" i="13" s="1"/>
  <c r="EL20" i="13"/>
  <c r="EI20" i="13"/>
  <c r="EH20" i="13"/>
  <c r="EG20" i="13"/>
  <c r="EF20" i="13"/>
  <c r="EE20" i="13"/>
  <c r="ED20" i="13"/>
  <c r="EC20" i="13"/>
  <c r="EB20" i="13"/>
  <c r="EA20" i="13"/>
  <c r="DZ20" i="13"/>
  <c r="DY20" i="13"/>
  <c r="DX20" i="13"/>
  <c r="DW20" i="13"/>
  <c r="DV20" i="13"/>
  <c r="DU20" i="13"/>
  <c r="DT20" i="13"/>
  <c r="DS20" i="13"/>
  <c r="CQ20" i="13"/>
  <c r="EK20" i="13" s="1"/>
  <c r="CP20" i="13"/>
  <c r="BX20" i="13"/>
  <c r="BW20" i="13"/>
  <c r="DO20" i="13" s="1"/>
  <c r="AU20" i="13"/>
  <c r="DN20" i="13" s="1"/>
  <c r="AS20" i="13"/>
  <c r="AE20" i="13"/>
  <c r="Q20" i="13"/>
  <c r="DP20" i="13" s="1"/>
  <c r="P20" i="13"/>
  <c r="DQ20" i="13" s="1"/>
  <c r="EL19" i="13"/>
  <c r="EI19" i="13"/>
  <c r="EH19" i="13"/>
  <c r="EG19" i="13"/>
  <c r="EF19" i="13"/>
  <c r="EE19" i="13"/>
  <c r="ED19" i="13"/>
  <c r="EC19" i="13"/>
  <c r="EB19" i="13"/>
  <c r="EA19" i="13"/>
  <c r="DZ19" i="13"/>
  <c r="DY19" i="13"/>
  <c r="DX19" i="13"/>
  <c r="DW19" i="13"/>
  <c r="DV19" i="13"/>
  <c r="DU19" i="13"/>
  <c r="DT19" i="13"/>
  <c r="DS19" i="13"/>
  <c r="CP19" i="13"/>
  <c r="CO19" i="13"/>
  <c r="CQ19" i="13" s="1"/>
  <c r="EK19" i="13" s="1"/>
  <c r="BX19" i="13"/>
  <c r="BW19" i="13"/>
  <c r="DO19" i="13" s="1"/>
  <c r="AU19" i="13"/>
  <c r="DN19" i="13" s="1"/>
  <c r="AS19" i="13"/>
  <c r="AE19" i="13"/>
  <c r="Q19" i="13"/>
  <c r="DP19" i="13" s="1"/>
  <c r="P19" i="13"/>
  <c r="DQ19" i="13" s="1"/>
  <c r="EL18" i="13"/>
  <c r="EI18" i="13"/>
  <c r="EH18" i="13"/>
  <c r="EG18" i="13"/>
  <c r="EF18" i="13"/>
  <c r="EE18" i="13"/>
  <c r="ED18" i="13"/>
  <c r="EC18" i="13"/>
  <c r="EB18" i="13"/>
  <c r="EA18" i="13"/>
  <c r="DZ18" i="13"/>
  <c r="DY18" i="13"/>
  <c r="DX18" i="13"/>
  <c r="DW18" i="13"/>
  <c r="DV18" i="13"/>
  <c r="DU18" i="13"/>
  <c r="DT18" i="13"/>
  <c r="DS18" i="13"/>
  <c r="CP18" i="13"/>
  <c r="CO18" i="13"/>
  <c r="CQ18" i="13" s="1"/>
  <c r="EK18" i="13" s="1"/>
  <c r="BW18" i="13"/>
  <c r="DO18" i="13" s="1"/>
  <c r="AU18" i="13"/>
  <c r="DN18" i="13" s="1"/>
  <c r="AS18" i="13"/>
  <c r="AE18" i="13"/>
  <c r="Q18" i="13"/>
  <c r="DP18" i="13" s="1"/>
  <c r="P18" i="13"/>
  <c r="DQ18" i="13" s="1"/>
  <c r="EL17" i="13"/>
  <c r="EI17" i="13"/>
  <c r="EH17" i="13"/>
  <c r="EG17" i="13"/>
  <c r="EF17" i="13"/>
  <c r="EE17" i="13"/>
  <c r="ED17" i="13"/>
  <c r="EC17" i="13"/>
  <c r="EB17" i="13"/>
  <c r="EA17" i="13"/>
  <c r="DZ17" i="13"/>
  <c r="DY17" i="13"/>
  <c r="DX17" i="13"/>
  <c r="DW17" i="13"/>
  <c r="DV17" i="13"/>
  <c r="DU17" i="13"/>
  <c r="DT17" i="13"/>
  <c r="DS17" i="13"/>
  <c r="CP17" i="13"/>
  <c r="CO17" i="13"/>
  <c r="CQ17" i="13" s="1"/>
  <c r="BW17" i="13"/>
  <c r="DO17" i="13" s="1"/>
  <c r="AU17" i="13"/>
  <c r="DN17" i="13" s="1"/>
  <c r="AS17" i="13"/>
  <c r="AE17" i="13"/>
  <c r="Q17" i="13"/>
  <c r="DP17" i="13" s="1"/>
  <c r="P17" i="13"/>
  <c r="DQ17" i="13" s="1"/>
  <c r="EL16" i="13"/>
  <c r="EI16" i="13"/>
  <c r="EH16" i="13"/>
  <c r="EG16" i="13"/>
  <c r="EE16" i="13"/>
  <c r="ED16" i="13"/>
  <c r="EC16" i="13"/>
  <c r="EB16" i="13"/>
  <c r="EA16" i="13"/>
  <c r="DZ16" i="13"/>
  <c r="DY16" i="13"/>
  <c r="DX16" i="13"/>
  <c r="DW16" i="13"/>
  <c r="DV16" i="13"/>
  <c r="DU16" i="13"/>
  <c r="DT16" i="13"/>
  <c r="DS16" i="13"/>
  <c r="DK16" i="13"/>
  <c r="DE16" i="13"/>
  <c r="CQ16" i="13"/>
  <c r="EK16" i="13" s="1"/>
  <c r="CP16" i="13"/>
  <c r="BX16" i="13"/>
  <c r="BW16" i="13"/>
  <c r="DO16" i="13" s="1"/>
  <c r="AU16" i="13"/>
  <c r="DN16" i="13" s="1"/>
  <c r="AS16" i="13"/>
  <c r="AO16" i="13"/>
  <c r="EF16" i="13" s="1"/>
  <c r="AE16" i="13"/>
  <c r="Q16" i="13"/>
  <c r="DP16" i="13" s="1"/>
  <c r="P16" i="13"/>
  <c r="DQ16" i="13" s="1"/>
  <c r="EL15" i="13"/>
  <c r="EI15" i="13"/>
  <c r="EH15" i="13"/>
  <c r="EG15" i="13"/>
  <c r="EF15" i="13"/>
  <c r="EE15" i="13"/>
  <c r="ED15" i="13"/>
  <c r="EC15" i="13"/>
  <c r="EB15" i="13"/>
  <c r="EA15" i="13"/>
  <c r="DZ15" i="13"/>
  <c r="DY15" i="13"/>
  <c r="DX15" i="13"/>
  <c r="DW15" i="13"/>
  <c r="DV15" i="13"/>
  <c r="DU15" i="13"/>
  <c r="DT15" i="13"/>
  <c r="DS15" i="13"/>
  <c r="CP15" i="13"/>
  <c r="CO15" i="13"/>
  <c r="CQ15" i="13" s="1"/>
  <c r="BW15" i="13"/>
  <c r="DO15" i="13" s="1"/>
  <c r="AU15" i="13"/>
  <c r="DN15" i="13" s="1"/>
  <c r="AS15" i="13"/>
  <c r="AE15" i="13"/>
  <c r="Q15" i="13"/>
  <c r="DP15" i="13" s="1"/>
  <c r="P15" i="13"/>
  <c r="DQ15" i="13" s="1"/>
  <c r="EL14" i="13"/>
  <c r="EI14" i="13"/>
  <c r="EH14" i="13"/>
  <c r="EG14" i="13"/>
  <c r="EF14" i="13"/>
  <c r="EE14" i="13"/>
  <c r="ED14" i="13"/>
  <c r="EC14" i="13"/>
  <c r="EB14" i="13"/>
  <c r="EA14" i="13"/>
  <c r="DZ14" i="13"/>
  <c r="DY14" i="13"/>
  <c r="DX14" i="13"/>
  <c r="DW14" i="13"/>
  <c r="DV14" i="13"/>
  <c r="DU14" i="13"/>
  <c r="DT14" i="13"/>
  <c r="DS14" i="13"/>
  <c r="CP14" i="13"/>
  <c r="CO14" i="13"/>
  <c r="CQ14" i="13" s="1"/>
  <c r="BW14" i="13"/>
  <c r="DO14" i="13" s="1"/>
  <c r="AU14" i="13"/>
  <c r="DN14" i="13" s="1"/>
  <c r="AS14" i="13"/>
  <c r="AE14" i="13"/>
  <c r="Q14" i="13"/>
  <c r="DP14" i="13" s="1"/>
  <c r="P14" i="13"/>
  <c r="DQ14" i="13" s="1"/>
  <c r="EL13" i="13"/>
  <c r="EI13" i="13"/>
  <c r="EH13" i="13"/>
  <c r="EG13" i="13"/>
  <c r="EF13" i="13"/>
  <c r="EE13" i="13"/>
  <c r="ED13" i="13"/>
  <c r="EC13" i="13"/>
  <c r="EB13" i="13"/>
  <c r="EA13" i="13"/>
  <c r="DZ13" i="13"/>
  <c r="DY13" i="13"/>
  <c r="DX13" i="13"/>
  <c r="DW13" i="13"/>
  <c r="DV13" i="13"/>
  <c r="DU13" i="13"/>
  <c r="DT13" i="13"/>
  <c r="DS13" i="13"/>
  <c r="CQ13" i="13"/>
  <c r="EK13" i="13" s="1"/>
  <c r="CP13" i="13"/>
  <c r="BW13" i="13"/>
  <c r="DO13" i="13" s="1"/>
  <c r="AU13" i="13"/>
  <c r="DN13" i="13" s="1"/>
  <c r="AS13" i="13"/>
  <c r="AE13" i="13"/>
  <c r="Q13" i="13"/>
  <c r="DP13" i="13" s="1"/>
  <c r="P13" i="13"/>
  <c r="DQ13" i="13" s="1"/>
  <c r="EL12" i="13"/>
  <c r="EI12" i="13"/>
  <c r="EH12" i="13"/>
  <c r="EG12" i="13"/>
  <c r="EF12" i="13"/>
  <c r="EE12" i="13"/>
  <c r="ED12" i="13"/>
  <c r="EC12" i="13"/>
  <c r="EB12" i="13"/>
  <c r="EA12" i="13"/>
  <c r="DZ12" i="13"/>
  <c r="DY12" i="13"/>
  <c r="DX12" i="13"/>
  <c r="DW12" i="13"/>
  <c r="DV12" i="13"/>
  <c r="DU12" i="13"/>
  <c r="DT12" i="13"/>
  <c r="DS12" i="13"/>
  <c r="CP12" i="13"/>
  <c r="CO12" i="13"/>
  <c r="CQ12" i="13" s="1"/>
  <c r="BW12" i="13"/>
  <c r="DO12" i="13" s="1"/>
  <c r="AU12" i="13"/>
  <c r="DN12" i="13" s="1"/>
  <c r="AS12" i="13"/>
  <c r="AE12" i="13"/>
  <c r="Q12" i="13"/>
  <c r="DP12" i="13" s="1"/>
  <c r="P12" i="13"/>
  <c r="DQ12" i="13" s="1"/>
  <c r="EL11" i="13"/>
  <c r="EI11" i="13"/>
  <c r="EH11" i="13"/>
  <c r="EG11" i="13"/>
  <c r="EE11" i="13"/>
  <c r="ED11" i="13"/>
  <c r="EC11" i="13"/>
  <c r="EB11" i="13"/>
  <c r="EA11" i="13"/>
  <c r="DZ11" i="13"/>
  <c r="DY11" i="13"/>
  <c r="DX11" i="13"/>
  <c r="DW11" i="13"/>
  <c r="DV11" i="13"/>
  <c r="DU11" i="13"/>
  <c r="DT11" i="13"/>
  <c r="DS11" i="13"/>
  <c r="CQ11" i="13"/>
  <c r="EK11" i="13" s="1"/>
  <c r="CP11" i="13"/>
  <c r="BX11" i="13"/>
  <c r="BW11" i="13"/>
  <c r="DO11" i="13" s="1"/>
  <c r="AU11" i="13"/>
  <c r="DN11" i="13" s="1"/>
  <c r="AS11" i="13"/>
  <c r="AO11" i="13"/>
  <c r="EF11" i="13" s="1"/>
  <c r="AE11" i="13"/>
  <c r="Q11" i="13"/>
  <c r="DP11" i="13" s="1"/>
  <c r="P11" i="13"/>
  <c r="DQ11" i="13" s="1"/>
  <c r="EL10" i="13"/>
  <c r="EI10" i="13"/>
  <c r="EH10" i="13"/>
  <c r="EG10" i="13"/>
  <c r="EF10" i="13"/>
  <c r="EE10" i="13"/>
  <c r="ED10" i="13"/>
  <c r="EC10" i="13"/>
  <c r="EB10" i="13"/>
  <c r="EA10" i="13"/>
  <c r="DZ10" i="13"/>
  <c r="DY10" i="13"/>
  <c r="DX10" i="13"/>
  <c r="DW10" i="13"/>
  <c r="DV10" i="13"/>
  <c r="DU10" i="13"/>
  <c r="DT10" i="13"/>
  <c r="DS10" i="13"/>
  <c r="CQ10" i="13"/>
  <c r="EK10" i="13" s="1"/>
  <c r="CP10" i="13"/>
  <c r="BX10" i="13"/>
  <c r="BW10" i="13"/>
  <c r="DO10" i="13" s="1"/>
  <c r="AU10" i="13"/>
  <c r="DN10" i="13" s="1"/>
  <c r="AS10" i="13"/>
  <c r="AE10" i="13"/>
  <c r="Q10" i="13"/>
  <c r="DP10" i="13" s="1"/>
  <c r="P10" i="13"/>
  <c r="DQ10" i="13" s="1"/>
  <c r="EL9" i="13"/>
  <c r="EI9" i="13"/>
  <c r="EH9" i="13"/>
  <c r="EG9" i="13"/>
  <c r="EE9" i="13"/>
  <c r="ED9" i="13"/>
  <c r="EC9" i="13"/>
  <c r="EB9" i="13"/>
  <c r="EA9" i="13"/>
  <c r="DZ9" i="13"/>
  <c r="DY9" i="13"/>
  <c r="DX9" i="13"/>
  <c r="DW9" i="13"/>
  <c r="DV9" i="13"/>
  <c r="DU9" i="13"/>
  <c r="DT9" i="13"/>
  <c r="DS9" i="13"/>
  <c r="CQ9" i="13"/>
  <c r="EK9" i="13" s="1"/>
  <c r="CP9" i="13"/>
  <c r="BX9" i="13"/>
  <c r="BW9" i="13"/>
  <c r="DO9" i="13" s="1"/>
  <c r="AU9" i="13"/>
  <c r="DN9" i="13" s="1"/>
  <c r="AS9" i="13"/>
  <c r="AO9" i="13"/>
  <c r="EF9" i="13" s="1"/>
  <c r="AE9" i="13"/>
  <c r="Q9" i="13"/>
  <c r="DP9" i="13" s="1"/>
  <c r="P9" i="13"/>
  <c r="DQ9" i="13" s="1"/>
  <c r="EL8" i="13"/>
  <c r="EI8" i="13"/>
  <c r="EH8" i="13"/>
  <c r="EG8" i="13"/>
  <c r="EF8" i="13"/>
  <c r="EE8" i="13"/>
  <c r="ED8" i="13"/>
  <c r="EC8" i="13"/>
  <c r="EB8" i="13"/>
  <c r="EA8" i="13"/>
  <c r="DZ8" i="13"/>
  <c r="DY8" i="13"/>
  <c r="DX8" i="13"/>
  <c r="DW8" i="13"/>
  <c r="DV8" i="13"/>
  <c r="DU8" i="13"/>
  <c r="DT8" i="13"/>
  <c r="DS8" i="13"/>
  <c r="CP8" i="13"/>
  <c r="CO8" i="13"/>
  <c r="CQ8" i="13" s="1"/>
  <c r="BW8" i="13"/>
  <c r="DO8" i="13" s="1"/>
  <c r="AU8" i="13"/>
  <c r="DN8" i="13" s="1"/>
  <c r="AS8" i="13"/>
  <c r="AE8" i="13"/>
  <c r="Q8" i="13"/>
  <c r="DP8" i="13" s="1"/>
  <c r="P8" i="13"/>
  <c r="DQ8" i="13" s="1"/>
  <c r="EL7" i="13"/>
  <c r="EI7" i="13"/>
  <c r="EH7" i="13"/>
  <c r="EG7" i="13"/>
  <c r="EF7" i="13"/>
  <c r="EE7" i="13"/>
  <c r="ED7" i="13"/>
  <c r="EC7" i="13"/>
  <c r="EB7" i="13"/>
  <c r="EA7" i="13"/>
  <c r="DZ7" i="13"/>
  <c r="DY7" i="13"/>
  <c r="DX7" i="13"/>
  <c r="DW7" i="13"/>
  <c r="DV7" i="13"/>
  <c r="DU7" i="13"/>
  <c r="DT7" i="13"/>
  <c r="DS7" i="13"/>
  <c r="CQ7" i="13"/>
  <c r="EJ7" i="13" s="1"/>
  <c r="CP7" i="13"/>
  <c r="BW7" i="13"/>
  <c r="DO7" i="13" s="1"/>
  <c r="AS7" i="13"/>
  <c r="AE7" i="13"/>
  <c r="Q7" i="13"/>
  <c r="DP7" i="13" s="1"/>
  <c r="P7" i="13"/>
  <c r="DQ7" i="13" s="1"/>
  <c r="EL6" i="13"/>
  <c r="EI6" i="13"/>
  <c r="EH6" i="13"/>
  <c r="EG6" i="13"/>
  <c r="EF6" i="13"/>
  <c r="EE6" i="13"/>
  <c r="ED6" i="13"/>
  <c r="EC6" i="13"/>
  <c r="EB6" i="13"/>
  <c r="EA6" i="13"/>
  <c r="DZ6" i="13"/>
  <c r="DY6" i="13"/>
  <c r="DX6" i="13"/>
  <c r="DW6" i="13"/>
  <c r="DV6" i="13"/>
  <c r="DU6" i="13"/>
  <c r="DT6" i="13"/>
  <c r="DS6" i="13"/>
  <c r="CZ6" i="13"/>
  <c r="CP6" i="13"/>
  <c r="CO6" i="13"/>
  <c r="CQ6" i="13" s="1"/>
  <c r="BW6" i="13"/>
  <c r="DO6" i="13" s="1"/>
  <c r="AU6" i="13"/>
  <c r="DN6" i="13" s="1"/>
  <c r="AS6" i="13"/>
  <c r="AE6" i="13"/>
  <c r="Q6" i="13"/>
  <c r="DP6" i="13" s="1"/>
  <c r="P6" i="13"/>
  <c r="DQ6" i="13" s="1"/>
  <c r="G96" i="7"/>
  <c r="I96" i="7"/>
  <c r="J96" i="7"/>
  <c r="K96" i="7"/>
  <c r="M96" i="7"/>
  <c r="P96" i="7"/>
  <c r="T96" i="7"/>
  <c r="U96" i="7"/>
  <c r="F96" i="7"/>
  <c r="DR29" i="13" l="1"/>
  <c r="DR33" i="13"/>
  <c r="EJ30" i="13"/>
  <c r="EJ16" i="13"/>
  <c r="EJ23" i="13"/>
  <c r="DR34" i="13"/>
  <c r="EM34" i="13" s="1"/>
  <c r="DR39" i="13"/>
  <c r="DR13" i="13"/>
  <c r="DR8" i="13"/>
  <c r="DR32" i="13"/>
  <c r="DR30" i="13"/>
  <c r="EM30" i="13" s="1"/>
  <c r="DR44" i="13"/>
  <c r="EK37" i="13"/>
  <c r="EJ37" i="13"/>
  <c r="EK12" i="13"/>
  <c r="EJ12" i="13"/>
  <c r="EK15" i="13"/>
  <c r="EJ15" i="13"/>
  <c r="DR21" i="13"/>
  <c r="DR9" i="13"/>
  <c r="DR14" i="13"/>
  <c r="DR16" i="13"/>
  <c r="DR18" i="13"/>
  <c r="EJ18" i="13"/>
  <c r="DR20" i="13"/>
  <c r="DR36" i="13"/>
  <c r="DR37" i="13"/>
  <c r="DR41" i="13"/>
  <c r="EJ41" i="13"/>
  <c r="DR42" i="13"/>
  <c r="DR10" i="13"/>
  <c r="DR11" i="13"/>
  <c r="DR17" i="13"/>
  <c r="DR26" i="13"/>
  <c r="DR45" i="13"/>
  <c r="EM45" i="13" s="1"/>
  <c r="DR46" i="13"/>
  <c r="DR6" i="13"/>
  <c r="EJ10" i="13"/>
  <c r="DR22" i="13"/>
  <c r="EM22" i="13" s="1"/>
  <c r="DR25" i="13"/>
  <c r="DR40" i="13"/>
  <c r="EJ13" i="13"/>
  <c r="DR27" i="13"/>
  <c r="DR43" i="13"/>
  <c r="DR12" i="13"/>
  <c r="DR15" i="13"/>
  <c r="DR19" i="13"/>
  <c r="DR24" i="13"/>
  <c r="DR31" i="13"/>
  <c r="EM31" i="13" s="1"/>
  <c r="DR7" i="13"/>
  <c r="EM7" i="13" s="1"/>
  <c r="EJ19" i="13"/>
  <c r="DR23" i="13"/>
  <c r="DR28" i="13"/>
  <c r="DR35" i="13"/>
  <c r="DR38" i="13"/>
  <c r="EK36" i="13"/>
  <c r="EJ36" i="13"/>
  <c r="EM33" i="13"/>
  <c r="EJ40" i="13"/>
  <c r="EK40" i="13"/>
  <c r="EK43" i="13"/>
  <c r="EJ43" i="13"/>
  <c r="EK46" i="13"/>
  <c r="EJ46" i="13"/>
  <c r="EJ17" i="13"/>
  <c r="EK17" i="13"/>
  <c r="EK29" i="13"/>
  <c r="EJ29" i="13"/>
  <c r="EK8" i="13"/>
  <c r="EJ8" i="13"/>
  <c r="EK24" i="13"/>
  <c r="EJ24" i="13"/>
  <c r="EJ26" i="13"/>
  <c r="EK26" i="13"/>
  <c r="EK14" i="13"/>
  <c r="EJ14" i="13"/>
  <c r="EK32" i="13"/>
  <c r="EJ32" i="13"/>
  <c r="EK39" i="13"/>
  <c r="EJ39" i="13"/>
  <c r="EK6" i="13"/>
  <c r="EJ6" i="13"/>
  <c r="EK44" i="13"/>
  <c r="EJ44" i="13"/>
  <c r="EK7" i="13"/>
  <c r="EK33" i="13"/>
  <c r="EK31" i="13"/>
  <c r="EJ20" i="13"/>
  <c r="EJ27" i="13"/>
  <c r="EJ38" i="13"/>
  <c r="EJ11" i="13"/>
  <c r="EJ21" i="13"/>
  <c r="EK34" i="13"/>
  <c r="EK45" i="13"/>
  <c r="EJ9" i="13"/>
  <c r="EJ25" i="13"/>
  <c r="EJ28" i="13"/>
  <c r="EJ35" i="13"/>
  <c r="EJ42" i="13"/>
  <c r="EK22" i="13"/>
  <c r="AG115" i="7"/>
  <c r="P116" i="7"/>
  <c r="P110" i="7"/>
  <c r="F105" i="7"/>
  <c r="EM41" i="13" l="1"/>
  <c r="EM43" i="13"/>
  <c r="EM44" i="13"/>
  <c r="EM16" i="13"/>
  <c r="EM6" i="13"/>
  <c r="EM42" i="13"/>
  <c r="EM29" i="13"/>
  <c r="EM20" i="13"/>
  <c r="EM27" i="13"/>
  <c r="EM46" i="13"/>
  <c r="EM35" i="13"/>
  <c r="EM8" i="13"/>
  <c r="EM12" i="13"/>
  <c r="EM9" i="13"/>
  <c r="EM17" i="13"/>
  <c r="EM14" i="13"/>
  <c r="EM23" i="13"/>
  <c r="EM39" i="13"/>
  <c r="EM37" i="13"/>
  <c r="EM40" i="13"/>
  <c r="EM38" i="13"/>
  <c r="EM11" i="13"/>
  <c r="EM24" i="13"/>
  <c r="EM15" i="13"/>
  <c r="EM13" i="13"/>
  <c r="EM19" i="13"/>
  <c r="EM25" i="13"/>
  <c r="EM32" i="13"/>
  <c r="EM21" i="13"/>
  <c r="EM26" i="13"/>
  <c r="EM10" i="13"/>
  <c r="EM18" i="13"/>
  <c r="EM28" i="13"/>
  <c r="EM36" i="13"/>
  <c r="G143" i="7"/>
  <c r="H143" i="7"/>
  <c r="I143" i="7"/>
  <c r="J143" i="7"/>
  <c r="K143" i="7"/>
  <c r="L143" i="7"/>
  <c r="M143" i="7"/>
  <c r="N143" i="7"/>
  <c r="O143" i="7"/>
  <c r="P143" i="7"/>
  <c r="Q143" i="7"/>
  <c r="R143" i="7"/>
  <c r="S143" i="7"/>
  <c r="T143" i="7"/>
  <c r="U143" i="7"/>
  <c r="V143" i="7"/>
  <c r="W143" i="7"/>
  <c r="X143" i="7"/>
  <c r="Y143" i="7"/>
  <c r="Z143" i="7"/>
  <c r="AA143" i="7"/>
  <c r="AB143" i="7"/>
  <c r="AC143" i="7"/>
  <c r="AD143" i="7"/>
  <c r="AE143" i="7"/>
  <c r="AF143" i="7"/>
  <c r="AG143" i="7"/>
  <c r="AH143" i="7"/>
  <c r="AI143" i="7"/>
  <c r="AJ143" i="7"/>
  <c r="AK143" i="7"/>
  <c r="AL143" i="7"/>
  <c r="AM143" i="7"/>
  <c r="AN143" i="7"/>
  <c r="AO143" i="7"/>
  <c r="AP143" i="7"/>
  <c r="AQ143" i="7"/>
  <c r="AR143" i="7"/>
  <c r="AS143" i="7"/>
  <c r="AT143" i="7"/>
  <c r="F143" i="7"/>
  <c r="G142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W140" i="7"/>
  <c r="X140" i="7"/>
  <c r="Y140" i="7"/>
  <c r="Z140" i="7"/>
  <c r="AA140" i="7"/>
  <c r="AB140" i="7"/>
  <c r="AC140" i="7"/>
  <c r="AD140" i="7"/>
  <c r="AE140" i="7"/>
  <c r="AF140" i="7"/>
  <c r="AG140" i="7"/>
  <c r="AH140" i="7"/>
  <c r="AI140" i="7"/>
  <c r="AJ140" i="7"/>
  <c r="AK140" i="7"/>
  <c r="AL140" i="7"/>
  <c r="AM140" i="7"/>
  <c r="AN140" i="7"/>
  <c r="AO140" i="7"/>
  <c r="AP140" i="7"/>
  <c r="AQ140" i="7"/>
  <c r="AR140" i="7"/>
  <c r="AS140" i="7"/>
  <c r="AT140" i="7"/>
  <c r="F140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W139" i="7"/>
  <c r="X139" i="7"/>
  <c r="Y139" i="7"/>
  <c r="Z139" i="7"/>
  <c r="AA139" i="7"/>
  <c r="AB139" i="7"/>
  <c r="AC139" i="7"/>
  <c r="AD139" i="7"/>
  <c r="AE139" i="7"/>
  <c r="AF139" i="7"/>
  <c r="AG139" i="7"/>
  <c r="AH139" i="7"/>
  <c r="AI139" i="7"/>
  <c r="AJ139" i="7"/>
  <c r="AK139" i="7"/>
  <c r="AL139" i="7"/>
  <c r="AM139" i="7"/>
  <c r="AN139" i="7"/>
  <c r="AO139" i="7"/>
  <c r="AP139" i="7"/>
  <c r="AQ139" i="7"/>
  <c r="AR139" i="7"/>
  <c r="AS139" i="7"/>
  <c r="AT139" i="7"/>
  <c r="F139" i="7"/>
  <c r="G138" i="7"/>
  <c r="H138" i="7"/>
  <c r="I138" i="7"/>
  <c r="J138" i="7"/>
  <c r="K138" i="7"/>
  <c r="L138" i="7"/>
  <c r="M138" i="7"/>
  <c r="N138" i="7"/>
  <c r="O138" i="7"/>
  <c r="P138" i="7"/>
  <c r="Q138" i="7"/>
  <c r="R138" i="7"/>
  <c r="S138" i="7"/>
  <c r="T138" i="7"/>
  <c r="U138" i="7"/>
  <c r="V138" i="7"/>
  <c r="W138" i="7"/>
  <c r="X138" i="7"/>
  <c r="Y138" i="7"/>
  <c r="Z138" i="7"/>
  <c r="AA138" i="7"/>
  <c r="AB138" i="7"/>
  <c r="AC138" i="7"/>
  <c r="AD138" i="7"/>
  <c r="AE138" i="7"/>
  <c r="AF138" i="7"/>
  <c r="AG138" i="7"/>
  <c r="AH138" i="7"/>
  <c r="AI138" i="7"/>
  <c r="AJ138" i="7"/>
  <c r="AK138" i="7"/>
  <c r="AL138" i="7"/>
  <c r="AM138" i="7"/>
  <c r="AN138" i="7"/>
  <c r="AO138" i="7"/>
  <c r="AP138" i="7"/>
  <c r="AQ138" i="7"/>
  <c r="AR138" i="7"/>
  <c r="AS138" i="7"/>
  <c r="AT138" i="7"/>
  <c r="F138" i="7"/>
  <c r="G137" i="7"/>
  <c r="H137" i="7"/>
  <c r="J137" i="7"/>
  <c r="L137" i="7"/>
  <c r="M137" i="7"/>
  <c r="N137" i="7"/>
  <c r="O137" i="7"/>
  <c r="Q137" i="7"/>
  <c r="R137" i="7"/>
  <c r="S137" i="7"/>
  <c r="T137" i="7"/>
  <c r="U137" i="7"/>
  <c r="V137" i="7"/>
  <c r="W137" i="7"/>
  <c r="X137" i="7"/>
  <c r="Y137" i="7"/>
  <c r="Z137" i="7"/>
  <c r="AA137" i="7"/>
  <c r="AB137" i="7"/>
  <c r="AC137" i="7"/>
  <c r="AD137" i="7"/>
  <c r="AE137" i="7"/>
  <c r="AF137" i="7"/>
  <c r="AP137" i="7"/>
  <c r="F137" i="7"/>
  <c r="G136" i="7"/>
  <c r="H136" i="7"/>
  <c r="I136" i="7"/>
  <c r="J136" i="7"/>
  <c r="K136" i="7"/>
  <c r="L136" i="7"/>
  <c r="M136" i="7"/>
  <c r="N136" i="7"/>
  <c r="O136" i="7"/>
  <c r="P136" i="7"/>
  <c r="Q136" i="7"/>
  <c r="R136" i="7"/>
  <c r="S136" i="7"/>
  <c r="T136" i="7"/>
  <c r="U136" i="7"/>
  <c r="V136" i="7"/>
  <c r="W136" i="7"/>
  <c r="X136" i="7"/>
  <c r="Y136" i="7"/>
  <c r="Z136" i="7"/>
  <c r="AA136" i="7"/>
  <c r="AB136" i="7"/>
  <c r="AC136" i="7"/>
  <c r="AD136" i="7"/>
  <c r="AE136" i="7"/>
  <c r="AF136" i="7"/>
  <c r="AG136" i="7"/>
  <c r="AH136" i="7"/>
  <c r="AI136" i="7"/>
  <c r="AJ136" i="7"/>
  <c r="AK136" i="7"/>
  <c r="AL136" i="7"/>
  <c r="AM136" i="7"/>
  <c r="AN136" i="7"/>
  <c r="AO136" i="7"/>
  <c r="AP136" i="7"/>
  <c r="AQ136" i="7"/>
  <c r="AR136" i="7"/>
  <c r="AS136" i="7"/>
  <c r="AT136" i="7"/>
  <c r="F136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Y125" i="7"/>
  <c r="Z125" i="7"/>
  <c r="AA125" i="7"/>
  <c r="AB125" i="7"/>
  <c r="AC125" i="7"/>
  <c r="AD125" i="7"/>
  <c r="AE125" i="7"/>
  <c r="AF125" i="7"/>
  <c r="AG125" i="7"/>
  <c r="AH125" i="7"/>
  <c r="AI125" i="7"/>
  <c r="AJ125" i="7"/>
  <c r="AK125" i="7"/>
  <c r="AL125" i="7"/>
  <c r="AM125" i="7"/>
  <c r="AN125" i="7"/>
  <c r="AO125" i="7"/>
  <c r="AP125" i="7"/>
  <c r="AQ125" i="7"/>
  <c r="AR125" i="7"/>
  <c r="AS125" i="7"/>
  <c r="AT125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AB126" i="7"/>
  <c r="AC126" i="7"/>
  <c r="AD126" i="7"/>
  <c r="AE126" i="7"/>
  <c r="AF126" i="7"/>
  <c r="AG126" i="7"/>
  <c r="AH126" i="7"/>
  <c r="AI126" i="7"/>
  <c r="AJ126" i="7"/>
  <c r="AK126" i="7"/>
  <c r="AL126" i="7"/>
  <c r="AM126" i="7"/>
  <c r="AN126" i="7"/>
  <c r="AO126" i="7"/>
  <c r="AP126" i="7"/>
  <c r="AQ126" i="7"/>
  <c r="AR126" i="7"/>
  <c r="AS126" i="7"/>
  <c r="AT126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Y127" i="7"/>
  <c r="Z127" i="7"/>
  <c r="AA127" i="7"/>
  <c r="AB127" i="7"/>
  <c r="AC127" i="7"/>
  <c r="AD127" i="7"/>
  <c r="AE127" i="7"/>
  <c r="AF127" i="7"/>
  <c r="AG127" i="7"/>
  <c r="AH127" i="7"/>
  <c r="AI127" i="7"/>
  <c r="AJ127" i="7"/>
  <c r="AK127" i="7"/>
  <c r="AL127" i="7"/>
  <c r="AM127" i="7"/>
  <c r="AN127" i="7"/>
  <c r="AO127" i="7"/>
  <c r="AP127" i="7"/>
  <c r="AQ127" i="7"/>
  <c r="AR127" i="7"/>
  <c r="AS127" i="7"/>
  <c r="AT127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Y128" i="7"/>
  <c r="Z128" i="7"/>
  <c r="AA128" i="7"/>
  <c r="AB128" i="7"/>
  <c r="AC128" i="7"/>
  <c r="AD128" i="7"/>
  <c r="AE128" i="7"/>
  <c r="AF128" i="7"/>
  <c r="AG128" i="7"/>
  <c r="AH128" i="7"/>
  <c r="AI128" i="7"/>
  <c r="AJ128" i="7"/>
  <c r="AK128" i="7"/>
  <c r="AL128" i="7"/>
  <c r="AM128" i="7"/>
  <c r="AN128" i="7"/>
  <c r="AO128" i="7"/>
  <c r="AP128" i="7"/>
  <c r="AQ128" i="7"/>
  <c r="AR128" i="7"/>
  <c r="AS128" i="7"/>
  <c r="AT128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Y130" i="7"/>
  <c r="Z130" i="7"/>
  <c r="AA130" i="7"/>
  <c r="AB130" i="7"/>
  <c r="AC130" i="7"/>
  <c r="AD130" i="7"/>
  <c r="AE130" i="7"/>
  <c r="AF130" i="7"/>
  <c r="AG130" i="7"/>
  <c r="AH130" i="7"/>
  <c r="AI130" i="7"/>
  <c r="AJ130" i="7"/>
  <c r="AK130" i="7"/>
  <c r="AL130" i="7"/>
  <c r="AM130" i="7"/>
  <c r="AN130" i="7"/>
  <c r="AO130" i="7"/>
  <c r="AP130" i="7"/>
  <c r="AQ130" i="7"/>
  <c r="AR130" i="7"/>
  <c r="AS130" i="7"/>
  <c r="AT130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Y131" i="7"/>
  <c r="Z131" i="7"/>
  <c r="AA131" i="7"/>
  <c r="AB131" i="7"/>
  <c r="AC131" i="7"/>
  <c r="AD131" i="7"/>
  <c r="AE131" i="7"/>
  <c r="AF131" i="7"/>
  <c r="AG131" i="7"/>
  <c r="AH131" i="7"/>
  <c r="AI131" i="7"/>
  <c r="AJ131" i="7"/>
  <c r="AK131" i="7"/>
  <c r="AL131" i="7"/>
  <c r="AM131" i="7"/>
  <c r="AN131" i="7"/>
  <c r="AO131" i="7"/>
  <c r="AP131" i="7"/>
  <c r="AQ131" i="7"/>
  <c r="AR131" i="7"/>
  <c r="AS131" i="7"/>
  <c r="AT131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AH132" i="7"/>
  <c r="AI132" i="7"/>
  <c r="AJ132" i="7"/>
  <c r="AK132" i="7"/>
  <c r="AL132" i="7"/>
  <c r="AM132" i="7"/>
  <c r="AN132" i="7"/>
  <c r="AO132" i="7"/>
  <c r="AP132" i="7"/>
  <c r="AQ132" i="7"/>
  <c r="AR132" i="7"/>
  <c r="AS132" i="7"/>
  <c r="AT132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Y133" i="7"/>
  <c r="Z133" i="7"/>
  <c r="AA133" i="7"/>
  <c r="AB133" i="7"/>
  <c r="AC133" i="7"/>
  <c r="AD133" i="7"/>
  <c r="AE133" i="7"/>
  <c r="AF133" i="7"/>
  <c r="AG133" i="7"/>
  <c r="AH133" i="7"/>
  <c r="AI133" i="7"/>
  <c r="AJ133" i="7"/>
  <c r="AK133" i="7"/>
  <c r="AL133" i="7"/>
  <c r="AM133" i="7"/>
  <c r="AN133" i="7"/>
  <c r="AO133" i="7"/>
  <c r="AP133" i="7"/>
  <c r="AQ133" i="7"/>
  <c r="AR133" i="7"/>
  <c r="AS133" i="7"/>
  <c r="AT133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AH134" i="7"/>
  <c r="AI134" i="7"/>
  <c r="AJ134" i="7"/>
  <c r="AK134" i="7"/>
  <c r="AL134" i="7"/>
  <c r="AM134" i="7"/>
  <c r="AN134" i="7"/>
  <c r="AO134" i="7"/>
  <c r="AP134" i="7"/>
  <c r="AQ134" i="7"/>
  <c r="AR134" i="7"/>
  <c r="AS134" i="7"/>
  <c r="AT134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Y135" i="7"/>
  <c r="Z135" i="7"/>
  <c r="AA135" i="7"/>
  <c r="AB135" i="7"/>
  <c r="AC135" i="7"/>
  <c r="AD135" i="7"/>
  <c r="AE135" i="7"/>
  <c r="AF135" i="7"/>
  <c r="AG135" i="7"/>
  <c r="AH135" i="7"/>
  <c r="AI135" i="7"/>
  <c r="AJ135" i="7"/>
  <c r="AK135" i="7"/>
  <c r="AL135" i="7"/>
  <c r="AM135" i="7"/>
  <c r="AN135" i="7"/>
  <c r="AO135" i="7"/>
  <c r="AP135" i="7"/>
  <c r="AQ135" i="7"/>
  <c r="AR135" i="7"/>
  <c r="AS135" i="7"/>
  <c r="AT135" i="7"/>
  <c r="F126" i="7"/>
  <c r="F127" i="7"/>
  <c r="F128" i="7"/>
  <c r="F129" i="7"/>
  <c r="F130" i="7"/>
  <c r="F131" i="7"/>
  <c r="F132" i="7"/>
  <c r="F133" i="7"/>
  <c r="F134" i="7"/>
  <c r="F135" i="7"/>
  <c r="F125" i="7"/>
  <c r="F124" i="7"/>
  <c r="F48" i="7"/>
  <c r="F119" i="7" s="1"/>
  <c r="AC115" i="7"/>
  <c r="AT95" i="7"/>
  <c r="AS95" i="7"/>
  <c r="AR95" i="7"/>
  <c r="AQ95" i="7"/>
  <c r="AP95" i="7"/>
  <c r="AO95" i="7"/>
  <c r="AN95" i="7"/>
  <c r="AM95" i="7"/>
  <c r="AL95" i="7"/>
  <c r="AK95" i="7"/>
  <c r="AJ95" i="7"/>
  <c r="AI95" i="7"/>
  <c r="AH95" i="7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AT94" i="7"/>
  <c r="AT96" i="7" s="1"/>
  <c r="AT142" i="7" s="1"/>
  <c r="AS94" i="7"/>
  <c r="AS96" i="7" s="1"/>
  <c r="AS141" i="7" s="1"/>
  <c r="AR94" i="7"/>
  <c r="AR96" i="7" s="1"/>
  <c r="AR142" i="7" s="1"/>
  <c r="AQ94" i="7"/>
  <c r="AQ96" i="7" s="1"/>
  <c r="AQ142" i="7" s="1"/>
  <c r="AP94" i="7"/>
  <c r="AP96" i="7" s="1"/>
  <c r="AP142" i="7" s="1"/>
  <c r="AO94" i="7"/>
  <c r="AO96" i="7" s="1"/>
  <c r="AO142" i="7" s="1"/>
  <c r="AN94" i="7"/>
  <c r="AN96" i="7" s="1"/>
  <c r="AN142" i="7" s="1"/>
  <c r="AM94" i="7"/>
  <c r="AM96" i="7" s="1"/>
  <c r="AM142" i="7" s="1"/>
  <c r="AL94" i="7"/>
  <c r="AL96" i="7" s="1"/>
  <c r="AL142" i="7" s="1"/>
  <c r="AK94" i="7"/>
  <c r="AK96" i="7" s="1"/>
  <c r="AK141" i="7" s="1"/>
  <c r="AJ94" i="7"/>
  <c r="AJ96" i="7" s="1"/>
  <c r="AJ142" i="7" s="1"/>
  <c r="AI94" i="7"/>
  <c r="AI96" i="7" s="1"/>
  <c r="AI142" i="7" s="1"/>
  <c r="AH96" i="7"/>
  <c r="AH142" i="7" s="1"/>
  <c r="AG96" i="7"/>
  <c r="AG142" i="7" s="1"/>
  <c r="AF94" i="7"/>
  <c r="AF96" i="7" s="1"/>
  <c r="AF142" i="7" s="1"/>
  <c r="AE94" i="7"/>
  <c r="AE96" i="7" s="1"/>
  <c r="AE142" i="7" s="1"/>
  <c r="AD96" i="7"/>
  <c r="AD142" i="7" s="1"/>
  <c r="AC94" i="7"/>
  <c r="AC96" i="7" s="1"/>
  <c r="AC141" i="7" s="1"/>
  <c r="AB94" i="7"/>
  <c r="AB96" i="7" s="1"/>
  <c r="AB142" i="7" s="1"/>
  <c r="AA96" i="7"/>
  <c r="AA142" i="7" s="1"/>
  <c r="Z94" i="7"/>
  <c r="Z96" i="7" s="1"/>
  <c r="Z142" i="7" s="1"/>
  <c r="Y96" i="7"/>
  <c r="Y142" i="7" s="1"/>
  <c r="X94" i="7"/>
  <c r="X96" i="7" s="1"/>
  <c r="X142" i="7" s="1"/>
  <c r="W96" i="7"/>
  <c r="W142" i="7" s="1"/>
  <c r="V96" i="7"/>
  <c r="V142" i="7" s="1"/>
  <c r="U141" i="7"/>
  <c r="T142" i="7"/>
  <c r="S94" i="7"/>
  <c r="S96" i="7" s="1"/>
  <c r="S142" i="7" s="1"/>
  <c r="R94" i="7"/>
  <c r="R96" i="7" s="1"/>
  <c r="R142" i="7" s="1"/>
  <c r="Q94" i="7"/>
  <c r="Q96" i="7" s="1"/>
  <c r="Q142" i="7" s="1"/>
  <c r="P142" i="7"/>
  <c r="O94" i="7"/>
  <c r="O96" i="7" s="1"/>
  <c r="O142" i="7" s="1"/>
  <c r="N94" i="7"/>
  <c r="N96" i="7" s="1"/>
  <c r="N142" i="7" s="1"/>
  <c r="M141" i="7"/>
  <c r="L94" i="7"/>
  <c r="L96" i="7" s="1"/>
  <c r="L142" i="7" s="1"/>
  <c r="K142" i="7"/>
  <c r="J142" i="7"/>
  <c r="I142" i="7"/>
  <c r="H94" i="7"/>
  <c r="H96" i="7" s="1"/>
  <c r="H142" i="7" s="1"/>
  <c r="F94" i="7"/>
  <c r="F142" i="7" s="1"/>
  <c r="AQ79" i="7"/>
  <c r="AP79" i="7"/>
  <c r="AO79" i="7"/>
  <c r="AN79" i="7"/>
  <c r="AM79" i="7"/>
  <c r="AL79" i="7"/>
  <c r="AK79" i="7"/>
  <c r="AJ79" i="7"/>
  <c r="AI79" i="7"/>
  <c r="AH79" i="7"/>
  <c r="AG79" i="7"/>
  <c r="AT77" i="7"/>
  <c r="AS77" i="7"/>
  <c r="AR77" i="7"/>
  <c r="AQ77" i="7"/>
  <c r="AQ78" i="7" s="1"/>
  <c r="AP77" i="7"/>
  <c r="AP78" i="7" s="1"/>
  <c r="AO77" i="7"/>
  <c r="AO78" i="7" s="1"/>
  <c r="AN77" i="7"/>
  <c r="AN78" i="7" s="1"/>
  <c r="AM77" i="7"/>
  <c r="AM78" i="7" s="1"/>
  <c r="AL77" i="7"/>
  <c r="AL78" i="7" s="1"/>
  <c r="AK77" i="7"/>
  <c r="AK78" i="7" s="1"/>
  <c r="AJ77" i="7"/>
  <c r="AJ78" i="7" s="1"/>
  <c r="AI77" i="7"/>
  <c r="AI78" i="7" s="1"/>
  <c r="AH77" i="7"/>
  <c r="AH78" i="7" s="1"/>
  <c r="AG77" i="7"/>
  <c r="AG78" i="7" s="1"/>
  <c r="T77" i="7"/>
  <c r="S77" i="7"/>
  <c r="P77" i="7"/>
  <c r="K77" i="7"/>
  <c r="J77" i="7"/>
  <c r="I77" i="7"/>
  <c r="AT76" i="7"/>
  <c r="AT120" i="7" s="1"/>
  <c r="AS76" i="7"/>
  <c r="AS120" i="7" s="1"/>
  <c r="AR76" i="7"/>
  <c r="AR120" i="7" s="1"/>
  <c r="AQ76" i="7"/>
  <c r="AQ120" i="7" s="1"/>
  <c r="AP76" i="7"/>
  <c r="AP120" i="7" s="1"/>
  <c r="AO76" i="7"/>
  <c r="AO120" i="7" s="1"/>
  <c r="AN76" i="7"/>
  <c r="AN120" i="7" s="1"/>
  <c r="AM76" i="7"/>
  <c r="AM120" i="7" s="1"/>
  <c r="AL76" i="7"/>
  <c r="AL120" i="7" s="1"/>
  <c r="AK76" i="7"/>
  <c r="AK120" i="7" s="1"/>
  <c r="AJ76" i="7"/>
  <c r="AJ120" i="7" s="1"/>
  <c r="AI76" i="7"/>
  <c r="AI120" i="7" s="1"/>
  <c r="AH76" i="7"/>
  <c r="AH120" i="7" s="1"/>
  <c r="AG76" i="7"/>
  <c r="AG120" i="7" s="1"/>
  <c r="AF76" i="7"/>
  <c r="AF120" i="7" s="1"/>
  <c r="AE76" i="7"/>
  <c r="AE120" i="7" s="1"/>
  <c r="AD76" i="7"/>
  <c r="AD120" i="7" s="1"/>
  <c r="AC76" i="7"/>
  <c r="AC120" i="7" s="1"/>
  <c r="AB76" i="7"/>
  <c r="AB120" i="7" s="1"/>
  <c r="AA76" i="7"/>
  <c r="AA120" i="7" s="1"/>
  <c r="Z76" i="7"/>
  <c r="Z120" i="7" s="1"/>
  <c r="Y76" i="7"/>
  <c r="Y120" i="7" s="1"/>
  <c r="X76" i="7"/>
  <c r="X120" i="7" s="1"/>
  <c r="W76" i="7"/>
  <c r="W120" i="7" s="1"/>
  <c r="V76" i="7"/>
  <c r="V120" i="7" s="1"/>
  <c r="U76" i="7"/>
  <c r="U120" i="7" s="1"/>
  <c r="T76" i="7"/>
  <c r="T120" i="7" s="1"/>
  <c r="S76" i="7"/>
  <c r="S120" i="7" s="1"/>
  <c r="R76" i="7"/>
  <c r="R120" i="7" s="1"/>
  <c r="Q76" i="7"/>
  <c r="Q120" i="7" s="1"/>
  <c r="P76" i="7"/>
  <c r="P120" i="7" s="1"/>
  <c r="O76" i="7"/>
  <c r="O120" i="7" s="1"/>
  <c r="N76" i="7"/>
  <c r="N120" i="7" s="1"/>
  <c r="M76" i="7"/>
  <c r="M120" i="7" s="1"/>
  <c r="L76" i="7"/>
  <c r="L120" i="7" s="1"/>
  <c r="K76" i="7"/>
  <c r="K120" i="7" s="1"/>
  <c r="J76" i="7"/>
  <c r="J120" i="7" s="1"/>
  <c r="I76" i="7"/>
  <c r="I120" i="7" s="1"/>
  <c r="H76" i="7"/>
  <c r="H120" i="7" s="1"/>
  <c r="G76" i="7"/>
  <c r="G120" i="7" s="1"/>
  <c r="F76" i="7"/>
  <c r="F120" i="7" s="1"/>
  <c r="AT48" i="7"/>
  <c r="AT119" i="7" s="1"/>
  <c r="AS48" i="7"/>
  <c r="AS119" i="7" s="1"/>
  <c r="AR48" i="7"/>
  <c r="AR119" i="7" s="1"/>
  <c r="AQ48" i="7"/>
  <c r="AQ119" i="7" s="1"/>
  <c r="AP48" i="7"/>
  <c r="AP119" i="7" s="1"/>
  <c r="AO48" i="7"/>
  <c r="AO119" i="7" s="1"/>
  <c r="AN48" i="7"/>
  <c r="AN119" i="7" s="1"/>
  <c r="AM48" i="7"/>
  <c r="AM119" i="7" s="1"/>
  <c r="AL48" i="7"/>
  <c r="AL119" i="7" s="1"/>
  <c r="AK48" i="7"/>
  <c r="AK119" i="7" s="1"/>
  <c r="AJ48" i="7"/>
  <c r="AJ119" i="7" s="1"/>
  <c r="AI48" i="7"/>
  <c r="AI119" i="7" s="1"/>
  <c r="AH48" i="7"/>
  <c r="AH119" i="7" s="1"/>
  <c r="AG48" i="7"/>
  <c r="AG119" i="7" s="1"/>
  <c r="AF48" i="7"/>
  <c r="AF119" i="7" s="1"/>
  <c r="AE48" i="7"/>
  <c r="AE119" i="7" s="1"/>
  <c r="AD48" i="7"/>
  <c r="AD119" i="7" s="1"/>
  <c r="AC48" i="7"/>
  <c r="AC119" i="7" s="1"/>
  <c r="AB48" i="7"/>
  <c r="AB119" i="7" s="1"/>
  <c r="AA48" i="7"/>
  <c r="AA119" i="7" s="1"/>
  <c r="Z48" i="7"/>
  <c r="Z119" i="7" s="1"/>
  <c r="Y48" i="7"/>
  <c r="Y119" i="7" s="1"/>
  <c r="X48" i="7"/>
  <c r="X119" i="7" s="1"/>
  <c r="W48" i="7"/>
  <c r="W119" i="7" s="1"/>
  <c r="V48" i="7"/>
  <c r="V119" i="7" s="1"/>
  <c r="U48" i="7"/>
  <c r="U119" i="7" s="1"/>
  <c r="T48" i="7"/>
  <c r="T119" i="7" s="1"/>
  <c r="S48" i="7"/>
  <c r="S119" i="7" s="1"/>
  <c r="R48" i="7"/>
  <c r="R119" i="7" s="1"/>
  <c r="Q48" i="7"/>
  <c r="Q119" i="7" s="1"/>
  <c r="P48" i="7"/>
  <c r="P119" i="7" s="1"/>
  <c r="O48" i="7"/>
  <c r="O119" i="7" s="1"/>
  <c r="N48" i="7"/>
  <c r="N119" i="7" s="1"/>
  <c r="M48" i="7"/>
  <c r="M119" i="7" s="1"/>
  <c r="L48" i="7"/>
  <c r="L119" i="7" s="1"/>
  <c r="K48" i="7"/>
  <c r="K119" i="7" s="1"/>
  <c r="J48" i="7"/>
  <c r="J119" i="7" s="1"/>
  <c r="I48" i="7"/>
  <c r="I119" i="7" s="1"/>
  <c r="H48" i="7"/>
  <c r="H119" i="7" s="1"/>
  <c r="G48" i="7"/>
  <c r="G119" i="7" s="1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AT42" i="7"/>
  <c r="AT137" i="7" s="1"/>
  <c r="AS42" i="7"/>
  <c r="AS137" i="7" s="1"/>
  <c r="AR42" i="7"/>
  <c r="AR137" i="7" s="1"/>
  <c r="AQ42" i="7"/>
  <c r="AQ137" i="7" s="1"/>
  <c r="AO42" i="7"/>
  <c r="AO137" i="7" s="1"/>
  <c r="AN42" i="7"/>
  <c r="AN137" i="7" s="1"/>
  <c r="AM42" i="7"/>
  <c r="AM137" i="7" s="1"/>
  <c r="AL42" i="7"/>
  <c r="AL137" i="7" s="1"/>
  <c r="AK42" i="7"/>
  <c r="AK137" i="7" s="1"/>
  <c r="AJ42" i="7"/>
  <c r="AJ137" i="7" s="1"/>
  <c r="AI42" i="7"/>
  <c r="AI137" i="7" s="1"/>
  <c r="AH42" i="7"/>
  <c r="AH137" i="7" s="1"/>
  <c r="AG42" i="7"/>
  <c r="AG137" i="7" s="1"/>
  <c r="P42" i="7"/>
  <c r="P137" i="7" s="1"/>
  <c r="K42" i="7"/>
  <c r="K137" i="7" s="1"/>
  <c r="I42" i="7"/>
  <c r="I137" i="7" s="1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AT18" i="7"/>
  <c r="AT121" i="7" s="1"/>
  <c r="AS18" i="7"/>
  <c r="AS121" i="7" s="1"/>
  <c r="AR18" i="7"/>
  <c r="AR121" i="7" s="1"/>
  <c r="AQ18" i="7"/>
  <c r="AQ121" i="7" s="1"/>
  <c r="AP18" i="7"/>
  <c r="AP121" i="7" s="1"/>
  <c r="AO18" i="7"/>
  <c r="AO121" i="7" s="1"/>
  <c r="AN18" i="7"/>
  <c r="AN121" i="7" s="1"/>
  <c r="AM18" i="7"/>
  <c r="AM121" i="7" s="1"/>
  <c r="AL18" i="7"/>
  <c r="AL121" i="7" s="1"/>
  <c r="AK18" i="7"/>
  <c r="AK121" i="7" s="1"/>
  <c r="AJ18" i="7"/>
  <c r="AJ121" i="7" s="1"/>
  <c r="AI18" i="7"/>
  <c r="AI121" i="7" s="1"/>
  <c r="AH18" i="7"/>
  <c r="AH121" i="7" s="1"/>
  <c r="AG18" i="7"/>
  <c r="AG121" i="7" s="1"/>
  <c r="AF18" i="7"/>
  <c r="AF121" i="7" s="1"/>
  <c r="AE18" i="7"/>
  <c r="AE121" i="7" s="1"/>
  <c r="AD18" i="7"/>
  <c r="AD121" i="7" s="1"/>
  <c r="AC18" i="7"/>
  <c r="AC121" i="7" s="1"/>
  <c r="AB18" i="7"/>
  <c r="AB121" i="7" s="1"/>
  <c r="AA18" i="7"/>
  <c r="AA121" i="7" s="1"/>
  <c r="Z18" i="7"/>
  <c r="Z121" i="7" s="1"/>
  <c r="Y18" i="7"/>
  <c r="Y121" i="7" s="1"/>
  <c r="X18" i="7"/>
  <c r="X121" i="7" s="1"/>
  <c r="W18" i="7"/>
  <c r="W121" i="7" s="1"/>
  <c r="V18" i="7"/>
  <c r="V121" i="7" s="1"/>
  <c r="U18" i="7"/>
  <c r="U121" i="7" s="1"/>
  <c r="T18" i="7"/>
  <c r="T121" i="7" s="1"/>
  <c r="S18" i="7"/>
  <c r="S121" i="7" s="1"/>
  <c r="R18" i="7"/>
  <c r="R121" i="7" s="1"/>
  <c r="Q18" i="7"/>
  <c r="Q121" i="7" s="1"/>
  <c r="P18" i="7"/>
  <c r="P121" i="7" s="1"/>
  <c r="O18" i="7"/>
  <c r="O121" i="7" s="1"/>
  <c r="N18" i="7"/>
  <c r="N121" i="7" s="1"/>
  <c r="M18" i="7"/>
  <c r="M121" i="7" s="1"/>
  <c r="L18" i="7"/>
  <c r="L121" i="7" s="1"/>
  <c r="K18" i="7"/>
  <c r="K121" i="7" s="1"/>
  <c r="J18" i="7"/>
  <c r="J121" i="7" s="1"/>
  <c r="I18" i="7"/>
  <c r="I121" i="7" s="1"/>
  <c r="H18" i="7"/>
  <c r="H121" i="7" s="1"/>
  <c r="G18" i="7"/>
  <c r="G121" i="7" s="1"/>
  <c r="F18" i="7"/>
  <c r="F121" i="7" s="1"/>
  <c r="AT17" i="7"/>
  <c r="AT122" i="7" s="1"/>
  <c r="AS17" i="7"/>
  <c r="AS122" i="7" s="1"/>
  <c r="AR17" i="7"/>
  <c r="AR122" i="7" s="1"/>
  <c r="AQ17" i="7"/>
  <c r="AQ122" i="7" s="1"/>
  <c r="AP17" i="7"/>
  <c r="AP122" i="7" s="1"/>
  <c r="AO17" i="7"/>
  <c r="AO122" i="7" s="1"/>
  <c r="AN17" i="7"/>
  <c r="AN122" i="7" s="1"/>
  <c r="AM17" i="7"/>
  <c r="AM122" i="7" s="1"/>
  <c r="AL17" i="7"/>
  <c r="AL122" i="7" s="1"/>
  <c r="AK17" i="7"/>
  <c r="AK122" i="7" s="1"/>
  <c r="AJ17" i="7"/>
  <c r="AJ122" i="7" s="1"/>
  <c r="AI17" i="7"/>
  <c r="AI122" i="7" s="1"/>
  <c r="AH17" i="7"/>
  <c r="AH122" i="7" s="1"/>
  <c r="AG17" i="7"/>
  <c r="AG122" i="7" s="1"/>
  <c r="AF17" i="7"/>
  <c r="AF122" i="7" s="1"/>
  <c r="AE17" i="7"/>
  <c r="AE122" i="7" s="1"/>
  <c r="AD17" i="7"/>
  <c r="AD122" i="7" s="1"/>
  <c r="AC17" i="7"/>
  <c r="AC122" i="7" s="1"/>
  <c r="AB17" i="7"/>
  <c r="AB122" i="7" s="1"/>
  <c r="AA17" i="7"/>
  <c r="AA122" i="7" s="1"/>
  <c r="Z17" i="7"/>
  <c r="Z122" i="7" s="1"/>
  <c r="Y17" i="7"/>
  <c r="Y122" i="7" s="1"/>
  <c r="X17" i="7"/>
  <c r="X122" i="7" s="1"/>
  <c r="W17" i="7"/>
  <c r="W122" i="7" s="1"/>
  <c r="V17" i="7"/>
  <c r="V122" i="7" s="1"/>
  <c r="U17" i="7"/>
  <c r="U122" i="7" s="1"/>
  <c r="T17" i="7"/>
  <c r="T122" i="7" s="1"/>
  <c r="S17" i="7"/>
  <c r="S122" i="7" s="1"/>
  <c r="R17" i="7"/>
  <c r="R122" i="7" s="1"/>
  <c r="Q17" i="7"/>
  <c r="Q122" i="7" s="1"/>
  <c r="P17" i="7"/>
  <c r="P122" i="7" s="1"/>
  <c r="O17" i="7"/>
  <c r="O122" i="7" s="1"/>
  <c r="N17" i="7"/>
  <c r="N122" i="7" s="1"/>
  <c r="M17" i="7"/>
  <c r="M122" i="7" s="1"/>
  <c r="L17" i="7"/>
  <c r="L122" i="7" s="1"/>
  <c r="K17" i="7"/>
  <c r="K122" i="7" s="1"/>
  <c r="J17" i="7"/>
  <c r="J122" i="7" s="1"/>
  <c r="I17" i="7"/>
  <c r="I122" i="7" s="1"/>
  <c r="H17" i="7"/>
  <c r="H122" i="7" s="1"/>
  <c r="G17" i="7"/>
  <c r="G122" i="7" s="1"/>
  <c r="F17" i="7"/>
  <c r="F122" i="7" s="1"/>
  <c r="AS123" i="7" l="1"/>
  <c r="AS144" i="7" s="1"/>
  <c r="AK123" i="7"/>
  <c r="AK144" i="7" s="1"/>
  <c r="AC123" i="7"/>
  <c r="AC144" i="7" s="1"/>
  <c r="U123" i="7"/>
  <c r="U144" i="7" s="1"/>
  <c r="M123" i="7"/>
  <c r="M144" i="7" s="1"/>
  <c r="AR141" i="7"/>
  <c r="AJ141" i="7"/>
  <c r="AB141" i="7"/>
  <c r="T141" i="7"/>
  <c r="L141" i="7"/>
  <c r="AS142" i="7"/>
  <c r="AK142" i="7"/>
  <c r="AC142" i="7"/>
  <c r="U142" i="7"/>
  <c r="M142" i="7"/>
  <c r="AR123" i="7"/>
  <c r="AR144" i="7" s="1"/>
  <c r="AJ123" i="7"/>
  <c r="AB123" i="7"/>
  <c r="T123" i="7"/>
  <c r="L123" i="7"/>
  <c r="AQ141" i="7"/>
  <c r="AI141" i="7"/>
  <c r="AA141" i="7"/>
  <c r="S141" i="7"/>
  <c r="K141" i="7"/>
  <c r="AQ123" i="7"/>
  <c r="AI123" i="7"/>
  <c r="AA123" i="7"/>
  <c r="S123" i="7"/>
  <c r="K123" i="7"/>
  <c r="AP141" i="7"/>
  <c r="AH141" i="7"/>
  <c r="Z141" i="7"/>
  <c r="R141" i="7"/>
  <c r="J141" i="7"/>
  <c r="AP123" i="7"/>
  <c r="AH123" i="7"/>
  <c r="Z123" i="7"/>
  <c r="R123" i="7"/>
  <c r="J123" i="7"/>
  <c r="AO141" i="7"/>
  <c r="AG141" i="7"/>
  <c r="Y141" i="7"/>
  <c r="Q141" i="7"/>
  <c r="I141" i="7"/>
  <c r="AO123" i="7"/>
  <c r="AG123" i="7"/>
  <c r="Y123" i="7"/>
  <c r="Y144" i="7" s="1"/>
  <c r="Q123" i="7"/>
  <c r="I123" i="7"/>
  <c r="AN141" i="7"/>
  <c r="AF141" i="7"/>
  <c r="X141" i="7"/>
  <c r="P141" i="7"/>
  <c r="H141" i="7"/>
  <c r="AN123" i="7"/>
  <c r="AN144" i="7" s="1"/>
  <c r="AF123" i="7"/>
  <c r="X123" i="7"/>
  <c r="X144" i="7" s="1"/>
  <c r="P123" i="7"/>
  <c r="H123" i="7"/>
  <c r="F141" i="7"/>
  <c r="AM141" i="7"/>
  <c r="AE141" i="7"/>
  <c r="W141" i="7"/>
  <c r="O141" i="7"/>
  <c r="G141" i="7"/>
  <c r="F123" i="7"/>
  <c r="AM123" i="7"/>
  <c r="AE123" i="7"/>
  <c r="W123" i="7"/>
  <c r="O123" i="7"/>
  <c r="G123" i="7"/>
  <c r="AT141" i="7"/>
  <c r="AL141" i="7"/>
  <c r="AD141" i="7"/>
  <c r="V141" i="7"/>
  <c r="N141" i="7"/>
  <c r="AT123" i="7"/>
  <c r="AL123" i="7"/>
  <c r="AD123" i="7"/>
  <c r="V123" i="7"/>
  <c r="N123" i="7"/>
  <c r="N144" i="7" s="1"/>
  <c r="AD144" i="7" l="1"/>
  <c r="J144" i="7"/>
  <c r="I144" i="7"/>
  <c r="F144" i="7"/>
  <c r="AG144" i="7"/>
  <c r="AM144" i="7"/>
  <c r="P144" i="7"/>
  <c r="AI144" i="7"/>
  <c r="G144" i="7"/>
  <c r="R144" i="7"/>
  <c r="AQ144" i="7"/>
  <c r="H144" i="7"/>
  <c r="AP144" i="7"/>
  <c r="AB144" i="7"/>
  <c r="AL144" i="7"/>
  <c r="AT144" i="7"/>
  <c r="W144" i="7"/>
  <c r="AO144" i="7"/>
  <c r="Z144" i="7"/>
  <c r="K144" i="7"/>
  <c r="O144" i="7"/>
  <c r="AE144" i="7"/>
  <c r="AH144" i="7"/>
  <c r="S144" i="7"/>
  <c r="AA144" i="7"/>
  <c r="L144" i="7"/>
  <c r="T144" i="7"/>
  <c r="V144" i="7"/>
  <c r="AF144" i="7"/>
  <c r="Q144" i="7"/>
  <c r="AJ144" i="7"/>
</calcChain>
</file>

<file path=xl/sharedStrings.xml><?xml version="1.0" encoding="utf-8"?>
<sst xmlns="http://schemas.openxmlformats.org/spreadsheetml/2006/main" count="1584" uniqueCount="519">
  <si>
    <t>Konsultacje prowadzone są przy użyciu minimum trzech form przy czym obowiązkowo w minimum jednej z dwóch pierwszych wymienionych poniżej:</t>
  </si>
  <si>
    <t>Ogłoszenie o konsultacjach powinno zawierać w szczególności</t>
  </si>
  <si>
    <t>Konsultacje, w miarę możliwości technicznych i organizacyjnych, prowadzone są w terminach i formach dogodnych dla mieszkańców i NGO.</t>
  </si>
  <si>
    <t>Minimalny czas trwania konsultacji to 21 dni.</t>
  </si>
  <si>
    <t>Konsultacje powinny kończyć się w dzień roboczy w którym zapewnione jest funkcjonowanie UMK w stałych godzinach i obsadzie. Termin zakończenia konsultacji należy wyznaczyć w ten sposób, aby ostatnie 5 dni konsultacji nie odbywało się w dniach ustawowo wolnych od pracy</t>
  </si>
  <si>
    <t>Akcja informacyjna powinna zostać uruchomiona nie później niż na 7 dni przed rozpoczęciem konsultacji</t>
  </si>
  <si>
    <t>Podstawowymi kanałami dystrybucji informacji są: Biuletyn Informacji Publicznej, MPI, serwis internetowy dot. konsultacji z mieszkańcami oraz serwis internetowy dot. konsultacji z NGO, portale społecznościowe Urzędu/ mjo, tablice informacyjne Urzędu oraz Rad Dzielnic.</t>
  </si>
  <si>
    <t>Ogłoszenie o konsultacjach Prezydent podaje do publicznej wiadomości w szczególności poprzez</t>
  </si>
  <si>
    <t>Akcja informacyjna powinna trwać do końca prowadzonych konsultacji, nie krócej niż 21 dni.</t>
  </si>
  <si>
    <t>Informacja o wynikach konsultacji powinna być ogłoszona zgodnie z zapisami ust. 5 oraz poprzez możliwie liczne środki przekazu</t>
  </si>
  <si>
    <t>Paragraf</t>
  </si>
  <si>
    <t>Zagadnienie</t>
  </si>
  <si>
    <t>Zmienna</t>
  </si>
  <si>
    <t>§ 4.2</t>
  </si>
  <si>
    <t>Forma prowadzenia konsultacji</t>
  </si>
  <si>
    <t>spotkania z mieszkańcami</t>
  </si>
  <si>
    <t>prace warsztatowe</t>
  </si>
  <si>
    <t>pisemne zbieranie uwag, wniosków i propozycji</t>
  </si>
  <si>
    <t>ankieta elektroniczna (on-line) i papierowa</t>
  </si>
  <si>
    <t>sondaż deliberatywny</t>
  </si>
  <si>
    <t>planowanie partycypacyjne</t>
  </si>
  <si>
    <t>dyżury ekspertów</t>
  </si>
  <si>
    <t>badania jakościowe i ilościowe</t>
  </si>
  <si>
    <t>panel obywatelski</t>
  </si>
  <si>
    <t>inne</t>
  </si>
  <si>
    <t>inne - jakie?</t>
  </si>
  <si>
    <t>§ 7.2</t>
  </si>
  <si>
    <t>Elementy ogłoszenia</t>
  </si>
  <si>
    <t>przedmiot konsultacji</t>
  </si>
  <si>
    <t>cel i zasięg konsultacji</t>
  </si>
  <si>
    <t>data rozpoczęcia i zakończenia konsultacji</t>
  </si>
  <si>
    <t>harmonogram konsultacji</t>
  </si>
  <si>
    <t>Czy harmonogram zawiera informacje wyszczególnione w Uchwale?</t>
  </si>
  <si>
    <t>formy prowadzenia konsultacji</t>
  </si>
  <si>
    <t>formularz konsultacji</t>
  </si>
  <si>
    <t>nazwa komórki odpowiedzialnej merytorycznie</t>
  </si>
  <si>
    <t>kontakt telefoniczny i e-mailowym do jednostki odpowiedzialnej merytorycznie</t>
  </si>
  <si>
    <t>informacja: dostępność dla niepełnosprawnych</t>
  </si>
  <si>
    <t>informacja: miejsce umieszczenia informacji dot. przedmiotu konsultacji</t>
  </si>
  <si>
    <t>informacja: czas dostępności informacji o konsultacjach</t>
  </si>
  <si>
    <t>§ 7.3</t>
  </si>
  <si>
    <t>Informacje o uruchomieniu konsultacji podaje się do publicznej wiadomości w szczególności za pośrednictwem MPI, serwisu internetowego dot. konsultacji z mieszkańcami, serwisu internetowego dot. konsultacji z NGO oraz Biuletynu Informacji Publicznej.</t>
  </si>
  <si>
    <t>Miejsca zamieszczenia informacji o konsultacjach</t>
  </si>
  <si>
    <t>Miejska Platforma Internetowa</t>
  </si>
  <si>
    <t>serwis internetowy dot. konsultacji z mieszkańcami</t>
  </si>
  <si>
    <t>serwis internetowy dot. konsultacji z NGO</t>
  </si>
  <si>
    <t>Biuletyn Informacji Publicznej</t>
  </si>
  <si>
    <t>§ 7.5</t>
  </si>
  <si>
    <t>Spotkania / dyżury w godzinach popołudniowych</t>
  </si>
  <si>
    <t>Spotkania / dyżury w godzinach porannych</t>
  </si>
  <si>
    <t>Spotkania / dyżury w weekend</t>
  </si>
  <si>
    <t>§ 7.7</t>
  </si>
  <si>
    <t>Czas trwania konsultacji</t>
  </si>
  <si>
    <t>Liczba dni</t>
  </si>
  <si>
    <t>21 dni lub więcej</t>
  </si>
  <si>
    <t>§ 7.8</t>
  </si>
  <si>
    <t>Termin zakończenia konsultacji</t>
  </si>
  <si>
    <t>Czy dzień zakończenia konsultacji to dzień roboczy?</t>
  </si>
  <si>
    <t>Czy w ciągu ostatnich 5 dni konsultacji nie było dni ustawowo wolnych od pracy (niedziele i święta)?</t>
  </si>
  <si>
    <t>§ 8.1</t>
  </si>
  <si>
    <t>W celu zapewnienia mieszkańcom jak i NGO jak najlepszego dostępu do informacji o konsultacjach, prowadząca je komórka organizacyjna UMK / mjo wykorzystuje możliwie wiele kanałów i nośników informacyjno-promocyjnych dostosowanych do specyfiki konsultacji.</t>
  </si>
  <si>
    <t>Kanały dystrybucji informacji i nośniki</t>
  </si>
  <si>
    <t>Q8</t>
  </si>
  <si>
    <t>Liczba wykorzystanych kanałów informacji</t>
  </si>
  <si>
    <t>§ 8.3</t>
  </si>
  <si>
    <t>Akcja informacyjna</t>
  </si>
  <si>
    <t>Q9</t>
  </si>
  <si>
    <t>§ 8.4</t>
  </si>
  <si>
    <t>Kanały dystrybucji informacji</t>
  </si>
  <si>
    <t>tablice informacyjne Urzędu</t>
  </si>
  <si>
    <t>tablice informacyjne Rady Dzielnicy</t>
  </si>
  <si>
    <t>portal społecznościowy UMK</t>
  </si>
  <si>
    <t>portal społecznościowy MJO</t>
  </si>
  <si>
    <t>§ 8.5</t>
  </si>
  <si>
    <t>Ogłoszenie prezydenta</t>
  </si>
  <si>
    <t>§ 8.6</t>
  </si>
  <si>
    <t>Akcja informacyjna powinna być prowadzona przy wykorzystaniu możliwie różnorodnych środków przekazu, w tym zgodnie z zapisami ust. 1 oraz z wykorzystaniem nie mniej niż czterech</t>
  </si>
  <si>
    <t>Akcja informacyjna - formy prowadzenia</t>
  </si>
  <si>
    <t>ulotki, broszury, foldery;</t>
  </si>
  <si>
    <t>plakaty;</t>
  </si>
  <si>
    <t>materiały promocyjne w miejscach uczęszczanych przez mieszkańców i grupy docelowe</t>
  </si>
  <si>
    <t>reklama w środkach komunikacji miejskiej;</t>
  </si>
  <si>
    <t>ogłoszenia w lokalnych środkach przekazu (m.in.: prasa, radio, telewizja, Internet);</t>
  </si>
  <si>
    <t>reklama zewnętrzna: citylighty, billboardy;</t>
  </si>
  <si>
    <t>pozostałe formy</t>
  </si>
  <si>
    <t>§ 8.7</t>
  </si>
  <si>
    <t>Akcja informacyjna - czas trwania</t>
  </si>
  <si>
    <t>Czy akcja informacyjna trwała do zakończenia konsultacji?</t>
  </si>
  <si>
    <t>§ 8.8</t>
  </si>
  <si>
    <t>Q14</t>
  </si>
  <si>
    <t>Liczba kanałów komunikacji, w których ogłoszono wyniki konsultacji</t>
  </si>
  <si>
    <t>§ 10.2</t>
  </si>
  <si>
    <t>Raport z konsultacji zawiera w szczególności:</t>
  </si>
  <si>
    <t>Raport</t>
  </si>
  <si>
    <t>§ 10.2.1</t>
  </si>
  <si>
    <t>informację o komórce organizacyjnej UMK / mjo odpowiedzialnej merytorycznie za konsultacje;</t>
  </si>
  <si>
    <t>info: komórka odpowiedzialna merytorycznie</t>
  </si>
  <si>
    <t>§ 10.2.2</t>
  </si>
  <si>
    <t>informację o przeprowadzonej akcji informacyjnej</t>
  </si>
  <si>
    <t>info: akcja informacyjna</t>
  </si>
  <si>
    <t>§ 10.2.3</t>
  </si>
  <si>
    <t>informację o trybie, zakresie i przebiegu konsultacji;</t>
  </si>
  <si>
    <t>info: tryb konsultacji</t>
  </si>
  <si>
    <t>info: zakres konsultacji</t>
  </si>
  <si>
    <t>info: przebieg konsultacji</t>
  </si>
  <si>
    <t>§ 10.2.4</t>
  </si>
  <si>
    <t>zebrane opinie i uwagi mieszkańców i NGO;</t>
  </si>
  <si>
    <t>opinie i uwagi mieszkańców</t>
  </si>
  <si>
    <t>opinie i uwagi NGO</t>
  </si>
  <si>
    <t>§ 10.2.5</t>
  </si>
  <si>
    <t>odniesienie się do zebranych opinii i uwag wraz z uzasadnieniem.</t>
  </si>
  <si>
    <t>odniesienie się do uwag</t>
  </si>
  <si>
    <t>uzasadnienie</t>
  </si>
  <si>
    <t>§ 10.3</t>
  </si>
  <si>
    <t>Raport z konsultacji w tym sposób rozpatrzenia poszczególnych opinii, wniosków i uwag ogłasza się na stronach: MPI, Biuletynie Informacji Publicznej oraz serwisie internetowym dot. konsultacji z mieszkańcami oraz serwisie internetowym dot. konsultacji z NGO w terminie 30 dni od dnia zakończenia konsultacji.</t>
  </si>
  <si>
    <t>§ 10.4</t>
  </si>
  <si>
    <t>W uzasadnionych przypadkach, wymagających sporządzenia obszernej dokumentacji lub dodatkowych analiz, termin 30 dni może ulec wydłużeniu, jednak nie więcej niż do 60 dni.</t>
  </si>
  <si>
    <t>Q17</t>
  </si>
  <si>
    <t>Jednostka odpowiedzialna merytorycznie</t>
  </si>
  <si>
    <t>Dziedzina</t>
  </si>
  <si>
    <t>ID</t>
  </si>
  <si>
    <t>Nazwa</t>
  </si>
  <si>
    <t>Spotkajmy się na podwórku</t>
  </si>
  <si>
    <t>Gminny Program Profilaktyki i Rozwiązywania Problemów Alkoholowych oraz Przeciwdziałania Narkomanii na rok 2019</t>
  </si>
  <si>
    <t>Program Współpracy Gminy Miejskiej Kraków na rok 2019 z organizacjami pozarządowymi</t>
  </si>
  <si>
    <t>Miejski Program Ochrony Zdrowia „Zdrowy Kraków” na lata 2019 – 2021</t>
  </si>
  <si>
    <t>Program aktywnego uczestnictwa młodzieży w życiu miasta „Młody Kraków 2.0” na lata 2018-2023</t>
  </si>
  <si>
    <t>Miejski Program Ochrony Zdrowia Psychicznego na lata 2019 – 2021 - III etap</t>
  </si>
  <si>
    <t>Wieloletni Program Współpracy Gminy Miejskiej Kraków z Organizacjami Pozarządowymi na lata 2019-2022</t>
  </si>
  <si>
    <t>Założenia do otwartych konkursów na zadania jednoroczne na rok 2019 realizowanych w dziedzinie kultury, sztuki, ochrony dóbr kultury i dziedzictwa narodowego.</t>
  </si>
  <si>
    <t>Projekt uchwały Rady Miasta Krakowa w sprawie wyrażenia zgody na otrzymywanie przez publiczne przedszkola, szkoły podstawowe, w których zorganizowano oddział przedszkolny oraz inne formy wychowania przedszkolnego, prowadzone na terenie Gminy Miejskiej Kraków przez osoby fizyczne lub osoby prawne inne niż Gmina Miejska Kraków, dotacji w wysokości wyższej niż określona w ustawie o finansowaniu zadań oświatowych</t>
  </si>
  <si>
    <t>Ustalenie lokalizacji profesjonalnego ośrodka rehabilitacji dzikich zwierząt na terenie Gminy Miejskiej Kraków</t>
  </si>
  <si>
    <t>Koncepcja zagospodarowania terenów pod estakadami kolejowymi pomiędzy ul. Kopernika i Miodową w Krakowie</t>
  </si>
  <si>
    <t>Projektu uchwały Rady Miasta Krakowa w sprawie przyjęcia Programu opieki nad zwierzętami bezdomnymi oraz zapobiegania bezdomności zwierząt na rok 2019.</t>
  </si>
  <si>
    <t>Analiza kosztów i korzyści związanych z wykorzystywaniem autobusów zeroemisyjnych, w celu świadczenia usług komunikacji miejskiej na terenie aglomeracji krakowskiej</t>
  </si>
  <si>
    <t>Projekt uchwały Rady Miasta Krakowa w sprawie Regulaminu budżetu obywatelskiego miasta Krakowa</t>
  </si>
  <si>
    <t>Powiatowy Program Działania na Rzecz Osób Niepełnosprawnych na lata 2019 – 2022</t>
  </si>
  <si>
    <t>Budowa ulicy Iwaszki</t>
  </si>
  <si>
    <t>Projekt uchwały zmieniającej reguły funkcjonowania strefy płatnego parkowania (SPP) w Krakowie</t>
  </si>
  <si>
    <t>Dofinansowanie spółek wodnych na terenie Gminy Miejskiej Kraków</t>
  </si>
  <si>
    <t>Projekt uchwały Rady Miasta Krakowa w sprawie szczegółowych warunków wspierania edukacji uzdolnionych uczniów, form i zakresu tego wsparcia, trybu postępowania w ramach „Krakowskiego Programu Wspierania Uzdolnionych Uczniów’’</t>
  </si>
  <si>
    <t>Opracowanie koncepcji funkcjonowania Centrum Obywatelskiego Nowa Huta</t>
  </si>
  <si>
    <t>Parametrów budynku kompleksu szkolno-przedszkolnego w miejscu planowanej budowy Centrum Obsługi Inwestora przy ulicy Centralnej</t>
  </si>
  <si>
    <t>Gminny Program Profilaktyki i Rozwiązywania Problemów Alkoholowych oraz Przeciwdziałania Narkomanii na rok 2020</t>
  </si>
  <si>
    <t>Program Współpracy Gminy Miejskiej Kraków na rok 2020 z organizacjami pozarządowymi</t>
  </si>
  <si>
    <t>Muzeum – Miejsca Pamięci KL Plaszow w Krakowie</t>
  </si>
  <si>
    <t>Projekty uchwał w sprawie ustanowienia i zniesienia pomników przyrody na terenie miasta Krakowa</t>
  </si>
  <si>
    <t>Projekt uchwały Rady Miasta Krakowa w sprawie przyjęcia Programu opieki nad zwierzętami bezdomnymi oraz zapobiegania bezdomności zwierząt na rok 2020</t>
  </si>
  <si>
    <t>Projekt uchwały Rady Miasta Krakowa w sprawie zasad udzielania i rozliczania dotacji celowej na zadania służące ochronie zasobów wodnych w ramach krakowskiej mikroretencji wód opadowych i roztopowych</t>
  </si>
  <si>
    <t>Zasady najmu lokali użytkowych dla organizacji pozarządowych w Gminie Miejskiej Kraków</t>
  </si>
  <si>
    <t>Zmiany w Zintegrowanym Systemie Gospodarowania Odpadami Komunalnymi na terenie Gminy Miejskiej Kraków</t>
  </si>
  <si>
    <t>Budowa drogi łączącej ul. Stella-Sawickiego z planowanym Małopolskim Centrum Nauki</t>
  </si>
  <si>
    <t>Projekt uchwały Rady Miasta Krakowa w sprawie przyjęcia pilotażowego Programu Ograniczania Emisji Komunikacyjnej</t>
  </si>
  <si>
    <t>Koncepcja projektowa modernizacji placu zabaw między ul. Opolską a ul. Krowoderskich Zuchów</t>
  </si>
  <si>
    <t>Planowana przebudowa ul. Starowiślnej na odcinku od ul. Dietla do Mostu Powstańców Śląskich</t>
  </si>
  <si>
    <t>Powiatowy Program Rozwoju Pieczy Zastępczej w Gminie Miejskiej Kraków na lata 2020–2022.</t>
  </si>
  <si>
    <t>Program Wspierania Rodziny dla Gminy Miejskiej Kraków na lata 2019-2021</t>
  </si>
  <si>
    <t>Klaster Innowacji Społeczno-Gospodarczych Zabłocie 20.22 (budynek A)</t>
  </si>
  <si>
    <t>Park przy ul. Karmelickiej - I etap</t>
  </si>
  <si>
    <t>Projekt nowelizacji Statutów Dzielnic I-XVIII Miasta Krakowa</t>
  </si>
  <si>
    <t>Standardy infrastruktury pieszej miasta Krakowa</t>
  </si>
  <si>
    <t>Program Aktywności Społecznej i Integracji Osób Starszych na lata 2021-2025</t>
  </si>
  <si>
    <t>ogłoszenie</t>
  </si>
  <si>
    <t>https://dialogspoleczny.krakow.pl/konsultacje-spoleczne/spotkajmy-sie-na-podworku-cykl-spotkan-konsultacyjnych/</t>
  </si>
  <si>
    <t>https://dialogspoleczny.krakow.pl/konsultacje-spoleczne/konsultacje-gminnego-programu-profilaktyki-i-rozwiazywania-problemow-alkoholowych-oraz-przeciwdzialania-narkomanii-na-rok-2019/</t>
  </si>
  <si>
    <t>https://dialogspoleczny.krakow.pl/konsultacje-spoleczne/konsultacje-projektu-programu-wspolpracy-gminy-miejskiej-krakow-na-rok-2019-z-organizacjami-pozarzadowymi/</t>
  </si>
  <si>
    <t>https://dialogspoleczny.krakow.pl/konsultacje-spoleczne/miejskiego-programu-ochrony-zdrowia-zdrowy-krakow-2019-2021-projekt/</t>
  </si>
  <si>
    <t>https://dialogspoleczny.krakow.pl/konsultacje-spoleczne/program-aktywnego-uczestnictwa-mlodziezy-w-zyciu-miasta-mlody-krakow-2-0-na-lata-2018-2023/</t>
  </si>
  <si>
    <t>https://dialogspoleczny.krakow.pl/konsultacje-spoleczne/iii-etap-konsultacji-w-sprawie-miejskiego-programu-ochrony-zdrowia-psychicznego-na-lata-2019-2021/</t>
  </si>
  <si>
    <t>https://dialogspoleczny.krakow.pl/konsultacje-spoleczne/konsultacje-projektu-wieloletniego-programu-wspolpracy-gminy-miejskiej-krakow-z-organizacjami-pozarzadowymi-na-lata-2019-2022/</t>
  </si>
  <si>
    <t>https://dialogspoleczny.krakow.pl/konsultacje-spoleczne/konsultacje-zalozen-do-otwartych-konkursow-na-zadania-jednoroczne-na-rok-2019-w-dziedzinie-kultury-sztuki-ochrony-dobr-kultury-i-dziedzictwa-narodowego/</t>
  </si>
  <si>
    <t>https://dialogspoleczny.krakow.pl/konsultacje-spoleczne/konsultacje-stawek-dotacji/</t>
  </si>
  <si>
    <t>https://dialogspoleczny.krakow.pl/konsultacje-spoleczne/profesjonalny-osrodek-rehabilitacji-dzikich-zwierzat-na-terenie-gminy-miejskiej-krakow/</t>
  </si>
  <si>
    <t>https://dialogspoleczny.krakow.pl/konsultacje-spoleczne/konsultacje-koncepcji-zagospodarowania-terenow-pod-estakadami-kolejowymi-pomiedzy-ul-kopernika-i-miodowa-w-krakowie/</t>
  </si>
  <si>
    <t>https://dialogspoleczny.krakow.pl/konsultacje-spoleczne/konsultacje-programu-opieki-nad-zwierzetami-bezdomnymi-oraz-zapobiegania-bezdomnosci-zwierzat-na-2019-r/</t>
  </si>
  <si>
    <t>https://dialogspoleczny.krakow.pl/konsultacje-spoleczne/autobusy-zeroemisyjne-konsultacje-spoleczne/</t>
  </si>
  <si>
    <t>https://dialogspoleczny.krakow.pl/konsultacje-spoleczne/konsultacje-powiatowego-programu-dzialania-na-rzecz-osob-niepelnosprawnych-na-lata-2019-2022/</t>
  </si>
  <si>
    <t>https://dialogspoleczny.krakow.pl/konsultacje-spoleczne/konsultacje-w-sprawie-budowy-ul-iwaszki/</t>
  </si>
  <si>
    <t>https://dialogspoleczny.krakow.pl/konsultacje-spoleczne/konsultacje-spoleczne-dotyczace-strefy-platnego-parkowania/</t>
  </si>
  <si>
    <t>https://dialogspoleczny.krakow.pl/konsultacje-spoleczne/dofinansowanie-spolek-wodnych-na-terenie-krakowa-konsultacje-spoleczne/</t>
  </si>
  <si>
    <t>https://dialogspoleczny.krakow.pl/konsultacje-spoleczne/krakowski-program-wspierania-uzdolnionych-uczniow-konsultacje-spoleczne/</t>
  </si>
  <si>
    <t>https://dialogspoleczny.krakow.pl/konsultacje-spoleczne/centrum-obywatelskiego-nowa-huta-konsultacje-spoleczne/</t>
  </si>
  <si>
    <t>https://dialogspoleczny.krakow.pl/konsultacje-spoleczne/parametry-budynku-kompleksu-szkolno-przedszkolnego-w-miejscu-planowanej-budowy-centrum-obslugi-inwestora-przy-ulicy-centralnej-konsultacje-spoleczne/</t>
  </si>
  <si>
    <t>https://dialogspoleczny.krakow.pl/konsultacje-spoleczne/konsultacje-gminnego-programu-profilaktyki-i-rozwiazywania-problemow-alkoholowych-oraz-przeciwdzialania-narkomanii-na-rok-2020/</t>
  </si>
  <si>
    <t>https://dialogspoleczny.krakow.pl/konsultacje-spoleczne/konsultacje-projektu-programu-wspolpracy-gminy-miejskiej-krakow-na-rok-2020-z-organizacjami-pozarzadowymi/</t>
  </si>
  <si>
    <t>https://dialogspoleczny.krakow.pl/konsultacje-spoleczne/muzeum-miejsca-pamieci-kl-plaszow-w-krakowie-konsultacje-spoleczne-wokol-zagadnien-zwiazanych-z-powstajacym-muzeum/</t>
  </si>
  <si>
    <t>https://dialogspoleczny.krakow.pl/konsultacje-spoleczne/konsultacje-w-sprawie-ustanowienia-i-zniesienia-pomnikow-przyrody-na-terenie-miasta-krakowa/</t>
  </si>
  <si>
    <t>https://dialogspoleczny.krakow.pl/konsultacje-spoleczne/konsultacje-programu-opieki-nad-zwierzetami-bezdomnymi-oraz-zapobiegania-bezdomnosci-zwierzat-na-2020-r/</t>
  </si>
  <si>
    <t>https://dialogspoleczny.krakow.pl/konsultacje-spoleczne/konsultacje-dotyczace-zasad-udzielania-i-rozliczania-dotacji-celowej-na-zadania-sluzace-ochronie-zasobow-wodnych-w-ramach-krakowskiej-mikroretencji-wod-opadowych-i-roztopowych/</t>
  </si>
  <si>
    <t>https://dialogspoleczny.krakow.pl/konsultacje-spoleczne/konsultacje-spoleczne-regulaminu-budzetu-obywatelskiego-miasta-krakowa/</t>
  </si>
  <si>
    <t>https://dialogspoleczny.krakow.pl/konsultacje-spoleczne/konsultacje-w-sprawie-zasad-najmu-lokali-uzytkowych-dla-organizacji-pozarzadowych-w-gminie-miejskiej-krakow/</t>
  </si>
  <si>
    <t>https://dialogspoleczny.krakow.pl/konsultacje-spoleczne/zmiana-w-zintegrowanym-systemie-gospodarowania-odpadami-komunalnymi-na-terenie-gminy-miejskiej-krakow-konsultacje-spoleczne/</t>
  </si>
  <si>
    <t>https://dialogspoleczny.krakow.pl/konsultacje-spoleczne/budowa-drogi-do-planowanego-malopolskiego-centrum-nauki-konsultacje-spoleczne/</t>
  </si>
  <si>
    <t>https://dialogspoleczny.krakow.pl/konsultacje-spoleczne/programu-ograniczania-emisji-komunikacyjnej-konsultacje-spoleczne/</t>
  </si>
  <si>
    <t>https://dialogspoleczny.krakow.pl/konsultacje-spoleczne/plac-zabaw-miedzy-ul-opolska-a-ul-krowoderskich-zuchow-konsultacje-spoleczne/</t>
  </si>
  <si>
    <t>https://dialogspoleczny.krakow.pl/konsultacje-spoleczne/konsultacje-spoleczne-dotyczace-przebudowy-ul-starowislnej/</t>
  </si>
  <si>
    <t>https://dialogspoleczny.krakow.pl/konsultacje-spoleczne/konsultacje-powiatowego-programu-rozwoju-pieczy-zastepczej-w-gminie-miejskiej-krakow-na-lata-2020-2022/</t>
  </si>
  <si>
    <t>https://dialogspoleczny.krakow.pl/konsultacje-spoleczne/konsultacje-programu-wspierania-rodziny-dla-gminy-miejskiej-krakow-na-lata-2019-2021/</t>
  </si>
  <si>
    <t>https://dialogspoleczny.krakow.pl/konsultacje-spoleczne/park-przy-ulicy-karmelickej-konsultacje-spoleczne/</t>
  </si>
  <si>
    <t>https://dialogspoleczny.krakow.pl/konsultacje-spoleczne/konsultacje-spoleczne-dotyczace-projektu-nowelizacji-statutow-dzielnic-i-xviii-miasta-krakowa/</t>
  </si>
  <si>
    <t>https://dialogspoleczny.krakow.pl/konsultacje-spoleczne/konsultacje-spoleczne-dokumentu-pn-standardy-infrastruktury-pieszej-miasta-krakowa/</t>
  </si>
  <si>
    <t>https://dialogspoleczny.krakow.pl/konsultacje-spoleczne/konsultacje-spoleczne-dotyczace-programu-aktywnosci-spolecznej-i-integracji-osob-starszych-na-lata-2021-2025-okreslajacego-kierunki-dzialan-gminy-miejskiej-krakow-w-obszarze-polityki-senioralnej/</t>
  </si>
  <si>
    <t>raport</t>
  </si>
  <si>
    <t>https://dialogspoleczny.krakow.pl/spotkajmy-sie-na-podworku-podsumowanie-spotkan-warsztatowych/</t>
  </si>
  <si>
    <t>https://dialogspoleczny.krakow.pl/raport-z-konsultacji-dot-programu-wspolpracy-gminy-miejskiej-krakow-na-rok-2019-z-organizacjami-pozarzadowymi/</t>
  </si>
  <si>
    <t>https://dialogspoleczny.krakow.pl/raport-z-konsultacji-w-sprawie-wieloletniego-programu-wspolpracy-gminy-miejskiej-krakow-z-organizacjami-pozarzadowymi-na-lata-2019-2022/</t>
  </si>
  <si>
    <t>https://dialogspoleczny.krakow.pl/raport-z-konsultacji-w-sprawie-stawek-dotacji/</t>
  </si>
  <si>
    <t>https://dialogspoleczny.krakow.pl/profesjonalny-osrodek-rehabilitacji-dzikich-zwierzat-na-terenie-gminy-miejskiej-krakow-raport-z-konsultacji/</t>
  </si>
  <si>
    <t>https://dialogspoleczny.krakow.pl/raport-z-konsultacji-programu-opieki-nad-zwierzetami-bezdomnymi-oraz-zapobiegania-bezdomnosci-zwierzat-na-rok-2019/</t>
  </si>
  <si>
    <t>https://dialogspoleczny.krakow.pl/raport-z-konsultacji-analizy-kosztow-i-korzysci-zwiazanych-z-wykorzystywaniem-autobusow-zeroemisyjnych/</t>
  </si>
  <si>
    <t>https://dialogspoleczny.krakow.pl/regulaminu-budzetu-obywatelskiego-miasta-krakowa-raport-z-konsultacji-spolecznych/</t>
  </si>
  <si>
    <t>https://dialogspoleczny.krakow.pl/krakowski-program-wspierania-uzdolnionych-uczniow-raport-z-konsultacji/</t>
  </si>
  <si>
    <t>https://dialogspoleczny.krakow.pl/8958-2/</t>
  </si>
  <si>
    <t>https://dialogspoleczny.krakow.pl/raport-z-konsultacji-dotyczacych-nowego-projektu-programu-wspolpracy-gminy-miejskiej-krakow-na-rok-2020-z-organizacjami-pozarzadowymi/</t>
  </si>
  <si>
    <t>https://dialogspoleczny.krakow.pl/muzeum-miejsca-pamieci-kl-plaszow-w-krakowie-raport-z-konsultacji/</t>
  </si>
  <si>
    <t>https://dialogspoleczny.krakow.pl/raport-z-konsultacji-dot-programu-opieki-nad-zwierzetami-bezdomnymi-oraz-zapobiegania-bezdomnosci-zwierzat-na-2020-r/</t>
  </si>
  <si>
    <t>https://dialogspoleczny.krakow.pl/raport-z-konsultacji-dot-zasad-udzielania-i-rozliczania-dotacji-celowej-na-zadania-sluzace-ochronie-zasobow-wodnych-w-ramach-krakowskiej-mikroretencji-wod-opadowych-i-roztopowych/</t>
  </si>
  <si>
    <t>https://dialogspoleczny.krakow.pl/zintegrowany-system-gospodarowania-odpadami-komunalnymi-na-terenie-gminy-miejskiej-krakow-raport-z-konsultacji/</t>
  </si>
  <si>
    <t>https://dialogspoleczny.krakow.pl/raport-z-konsultacji-projektu-budowy-drogi-laczacej-ul-stella-sawickiego-z-planowanym-malopolskim-centrum-nauki-przy-al-bora-komorowskiego/</t>
  </si>
  <si>
    <t>https://dialogspoleczny.krakow.pl/program-ograniczania-emisji-komunikacyjnej-raport-z-konsultacji/</t>
  </si>
  <si>
    <t>https://dialogspoleczny.krakow.pl/raport-z-konsultacji-dotyczacych-modernizacji-placu-zabaw-miedzy-ul-opolska-a-ul-krowoderskich-zuchow/</t>
  </si>
  <si>
    <t>https://dialogspoleczny.krakow.pl/raport-z-konsultacji-spolecznych-dotyczacych-przebudowy-ul-starowislnej/</t>
  </si>
  <si>
    <t>https://dialogspoleczny.krakow.pl/powiatowy-program-rozwoju-pieczy-zastepczej-w-gminie-miejskiej-krakow-na-lata-2020-2022-raport-z-konsultacji/</t>
  </si>
  <si>
    <t>https://dialogspoleczny.krakow.pl/raport-z-konsultacji-dot-projektu-uchwaly-w-sprawie-przyjecia-programu-wspierania-rodziny-dla-gminy-miejskiej-krakow-na-lata-2019-2021/</t>
  </si>
  <si>
    <t>https://dialogspoleczny.krakow.pl/raport-z-konsultacji-dot-wypracowania-zasad-i-formuly-funkcjonowania-klastra-innowacji-spoleczno-gospodarczych-zablocie-20-22-budynek-a/</t>
  </si>
  <si>
    <t>https://dialogspoleczny.krakow.pl/tak-dla-parku-przy-ulicy-karmelickiej-przygotowano-raport-koncowy-podsumowujacy-i-etap-konsultacji/</t>
  </si>
  <si>
    <t>https://dialogspoleczny.krakow.pl/raport-z-konsultacji-dotyczacych-projektu-nowelizacji-statutow-dzielnic-i-xviii-miasta-krakowa/</t>
  </si>
  <si>
    <t>https://dialogspoleczny.krakow.pl/raport-z-konsultacji-dokumentu-pn-standardy-infrastruktury-pieszej-miasta-krakowa/</t>
  </si>
  <si>
    <t>Q1_a</t>
  </si>
  <si>
    <t>Q1_b</t>
  </si>
  <si>
    <t>Q1_c</t>
  </si>
  <si>
    <t>Q1_d</t>
  </si>
  <si>
    <t>Q1_e</t>
  </si>
  <si>
    <t>Q1_f</t>
  </si>
  <si>
    <t>Q1_g</t>
  </si>
  <si>
    <t>Q1_h</t>
  </si>
  <si>
    <t>Q1_i</t>
  </si>
  <si>
    <t>Q1_j</t>
  </si>
  <si>
    <t>Q1_j_txt</t>
  </si>
  <si>
    <t>spacer badawcze</t>
  </si>
  <si>
    <t>wystawa</t>
  </si>
  <si>
    <t>spacer badawczy</t>
  </si>
  <si>
    <t>spacer badawczy, FGI ekspercki</t>
  </si>
  <si>
    <t>FORMUŁA (czy skorzystano z minimum jednej z dwóch pierwszych sugerowanych - spotkania i prace warsztatowe)</t>
  </si>
  <si>
    <t>Q1_min</t>
  </si>
  <si>
    <t>FORMUŁA (liczba form)</t>
  </si>
  <si>
    <t>Q1_count</t>
  </si>
  <si>
    <t>Q2_a</t>
  </si>
  <si>
    <t>Q2_b</t>
  </si>
  <si>
    <t>Q2_c</t>
  </si>
  <si>
    <t>Q2_d_1</t>
  </si>
  <si>
    <t>Q2_d_2</t>
  </si>
  <si>
    <t>Q2_e</t>
  </si>
  <si>
    <t>Q2_f</t>
  </si>
  <si>
    <t>Q2_g_1</t>
  </si>
  <si>
    <t>Q2_g_2</t>
  </si>
  <si>
    <t>Q2_g_3</t>
  </si>
  <si>
    <t>Q2_h_1</t>
  </si>
  <si>
    <t>Q2_h_2</t>
  </si>
  <si>
    <t>Dokument będący przedmiotem konsultacji jako załącznik online / link lub zamieszczony bezpośrednio w opisie</t>
  </si>
  <si>
    <t>Q2_doc</t>
  </si>
  <si>
    <t>FORMUŁA (liczba spełnionych wymaganych informacji)</t>
  </si>
  <si>
    <t>Q2_count</t>
  </si>
  <si>
    <t>krakow.pl</t>
  </si>
  <si>
    <t>Q3_a</t>
  </si>
  <si>
    <t>dialogspoleczny.krakow.pl</t>
  </si>
  <si>
    <t>Q3_b</t>
  </si>
  <si>
    <t>ngo.krakow.pl</t>
  </si>
  <si>
    <t>Q3_c</t>
  </si>
  <si>
    <t>bip.krakow.pl</t>
  </si>
  <si>
    <t>Q4_d</t>
  </si>
  <si>
    <t>Q5_a</t>
  </si>
  <si>
    <t>Q5_b</t>
  </si>
  <si>
    <t>Q5_c</t>
  </si>
  <si>
    <t>* (raport/ ew. ogłoszenie)</t>
  </si>
  <si>
    <t>data rozpoczęcia konsultacji</t>
  </si>
  <si>
    <t>date_start</t>
  </si>
  <si>
    <t>data zakończenia konsultacji</t>
  </si>
  <si>
    <t>date_stop</t>
  </si>
  <si>
    <t>Q6_a</t>
  </si>
  <si>
    <t>Q6_b</t>
  </si>
  <si>
    <t>Q7_a</t>
  </si>
  <si>
    <t>Q7_b</t>
  </si>
  <si>
    <t>** (sieć)</t>
  </si>
  <si>
    <t>data najwcześniejszego znalezionego komunikatu o konsultacjach</t>
  </si>
  <si>
    <t>date_min_info</t>
  </si>
  <si>
    <t>* (raport)</t>
  </si>
  <si>
    <t>data rozpoczęcia kamp. informacyjnej</t>
  </si>
  <si>
    <t>date_start_info</t>
  </si>
  <si>
    <t>data zakończenia kamp. informacyjnej</t>
  </si>
  <si>
    <t>date_stop_info</t>
  </si>
  <si>
    <t>data najpóźniejszego znalezionego komunikatu o konsultacjach</t>
  </si>
  <si>
    <t>date_max_info</t>
  </si>
  <si>
    <t>Czy został zachowany 7-dniowy odstęp pomiędzy komunikatem a rozpoczęciem konsultacji?</t>
  </si>
  <si>
    <t>Q10_a</t>
  </si>
  <si>
    <t>Q10_b</t>
  </si>
  <si>
    <t>Q10_c</t>
  </si>
  <si>
    <t>Q10_d</t>
  </si>
  <si>
    <t>Q10_e</t>
  </si>
  <si>
    <t>Q10_f</t>
  </si>
  <si>
    <t>Q10_g</t>
  </si>
  <si>
    <t>Q10_h</t>
  </si>
  <si>
    <t>inne - ile?</t>
  </si>
  <si>
    <t>Q10_i_ile</t>
  </si>
  <si>
    <t>Q10_i_jakie</t>
  </si>
  <si>
    <t>co.krakow.pl
newsletter MOWIS
konsultacje.ngo.pl</t>
  </si>
  <si>
    <t>portaledukacyjny.krakow.pl
 co.krakow.pl</t>
  </si>
  <si>
    <t>maile</t>
  </si>
  <si>
    <t>strona internetowa KTOZ
 strona internetowa Dzikiej Kliniki</t>
  </si>
  <si>
    <t>siedziba MCD i MPK S.A.</t>
  </si>
  <si>
    <t>bo.krakow.pl
 zdm.krakow.pl
 mpk.krakow.pl
 strona internetowa Muzeum AK
 strony internetowe Rad Dzielnic</t>
  </si>
  <si>
    <t>zdmk.krakow.pl
 lovekrakow.pl
 telewizja.krakow.pl
 cowkrakowie.pl</t>
  </si>
  <si>
    <t>fanpage FB 4 Rad Dzielnic
 FB 2 grupy</t>
  </si>
  <si>
    <t>co.krakow.pl</t>
  </si>
  <si>
    <t>Facebook: Miejsce Pamięci KL Plaszow, Dzielnica XIII Podgórze
 Instagram: MCD
 strona internetowa Muzeum Krakowa
 strona internetowa Rady Dzielnicy XIII Podgórze</t>
  </si>
  <si>
    <t>Budżet Obywateslki _ Facebook, Twitter, Instagram, strona internetowa</t>
  </si>
  <si>
    <t>zdmk.krakow.pl
razemwdialogu.pl
Youtube
Instagram
Facebook</t>
  </si>
  <si>
    <t>Instagram MCD</t>
  </si>
  <si>
    <t>zzm.krakow.pl
strona internetowa Rady Dzielnicy IV Prądnik Biały</t>
  </si>
  <si>
    <t>ztp.krakow.pl
Facebook, Instagram, Twitter</t>
  </si>
  <si>
    <t>mops.krakow.pl</t>
  </si>
  <si>
    <t>rewitalizacja.krakow.pl, business.krakow.pl, podgorze.pl, youtube.com</t>
  </si>
  <si>
    <t>zzm.krakow.pl
strona internetowa Rady Dzielnicy I Stare Miasto</t>
  </si>
  <si>
    <t>strona ZTP</t>
  </si>
  <si>
    <t>Q11_a</t>
  </si>
  <si>
    <t>[nie da się znaleźć]</t>
  </si>
  <si>
    <t>Q11_b</t>
  </si>
  <si>
    <t>Q11_c</t>
  </si>
  <si>
    <t>Q11_d</t>
  </si>
  <si>
    <t>Q11_e</t>
  </si>
  <si>
    <t>Q11_f</t>
  </si>
  <si>
    <t>Q12_a</t>
  </si>
  <si>
    <t>Q12_b</t>
  </si>
  <si>
    <t>Q12_c</t>
  </si>
  <si>
    <t>Q12_d</t>
  </si>
  <si>
    <t>Q12_e</t>
  </si>
  <si>
    <t>Q12_f</t>
  </si>
  <si>
    <t>Q12_g</t>
  </si>
  <si>
    <t>FORMUŁA: liczba</t>
  </si>
  <si>
    <t>Q12_count</t>
  </si>
  <si>
    <t>Q13_a</t>
  </si>
  <si>
    <t>Q13_b</t>
  </si>
  <si>
    <t>Q13_c</t>
  </si>
  <si>
    <t>Q15_a</t>
  </si>
  <si>
    <t>Q15_b</t>
  </si>
  <si>
    <t>Q15_c_1</t>
  </si>
  <si>
    <t>Q15_c_2</t>
  </si>
  <si>
    <t>Q15_c_3</t>
  </si>
  <si>
    <t>Q15_d_1</t>
  </si>
  <si>
    <t>Q15_d_2</t>
  </si>
  <si>
    <t>Q15_e_1</t>
  </si>
  <si>
    <t>Q15_e_2</t>
  </si>
  <si>
    <t>Czy zamieszczono raport</t>
  </si>
  <si>
    <t>QR</t>
  </si>
  <si>
    <t>data aktualizacji wpisu o konsultacjach</t>
  </si>
  <si>
    <t>Q15_date_wpis</t>
  </si>
  <si>
    <t>data z raportu</t>
  </si>
  <si>
    <t>Q15_date_raport</t>
  </si>
  <si>
    <t>data osobnego artykułu z raportem</t>
  </si>
  <si>
    <t>Q15_date_wpis_raport</t>
  </si>
  <si>
    <t>data szacowana</t>
  </si>
  <si>
    <t>Q15_date</t>
  </si>
  <si>
    <t>osobny artykuł z raportem</t>
  </si>
  <si>
    <t>Q15_raport_article</t>
  </si>
  <si>
    <t>odstęp w publikacji</t>
  </si>
  <si>
    <t>Q15_date_interwal</t>
  </si>
  <si>
    <t>Q16_a</t>
  </si>
  <si>
    <t>Q16_b</t>
  </si>
  <si>
    <t>Q16_c</t>
  </si>
  <si>
    <t>Q16_d</t>
  </si>
  <si>
    <t>?</t>
  </si>
  <si>
    <t>Dokument będący przedmiotem konsultacji (uchwała = 1)</t>
  </si>
  <si>
    <t>M_1a</t>
  </si>
  <si>
    <t>Zarząd Zieleni Miejskiej w Krakowie</t>
  </si>
  <si>
    <t>Miejskie Centrum Profilaktyki Uzależnień w Krakowie</t>
  </si>
  <si>
    <t>Miejski Ośrodek Wspierania Inicjatyw Społecznych (dawne)</t>
  </si>
  <si>
    <t>Biuro ds. Ochrony Zdrowia (dawne)</t>
  </si>
  <si>
    <t>Wydział Kultury i Dziedzictwa Narodowego</t>
  </si>
  <si>
    <t>Wydział Edukacji</t>
  </si>
  <si>
    <t>Wydział Kształtowania Środowiska</t>
  </si>
  <si>
    <t>Wydział Rozwoju Miasta (dawne)</t>
  </si>
  <si>
    <t>Wydział Gospodarki Komunalnej</t>
  </si>
  <si>
    <t>Wydział Polityki Społecznej i Zdrowia</t>
  </si>
  <si>
    <t>Zarząd Dróg Miasta Krakowa</t>
  </si>
  <si>
    <t>Zarząd Transportu Publicznego w Krakowie</t>
  </si>
  <si>
    <t>Wydział Strategii, Planowania i Monitorowania Inwestycji</t>
  </si>
  <si>
    <t>Muzeum Historyczne Miasta Krakowa</t>
  </si>
  <si>
    <t>Zarząd Budynków Komunalnych w Krakowie</t>
  </si>
  <si>
    <t>Wydział ds. Jakości Powietrza</t>
  </si>
  <si>
    <t>Miejski Ośrodek Pomocy Społecznej w Krakowie</t>
  </si>
  <si>
    <t>Biuro ds. Dzielnic Miasta Krakowa</t>
  </si>
  <si>
    <t>M_1b</t>
  </si>
  <si>
    <t>Miejskie Centrum Dialogu / Wydział Rozwoju Miasta (dawne)</t>
  </si>
  <si>
    <t>M_2</t>
  </si>
  <si>
    <t>Zagospodarowanie przestrzeni</t>
  </si>
  <si>
    <t>Profilaktyka</t>
  </si>
  <si>
    <t>III sektor</t>
  </si>
  <si>
    <t>Ochrona zdrowia</t>
  </si>
  <si>
    <t>Polityka społeczna</t>
  </si>
  <si>
    <t>Kultura</t>
  </si>
  <si>
    <t>Edukacja</t>
  </si>
  <si>
    <t>Ochrona środowiska</t>
  </si>
  <si>
    <t>Transport publiczny</t>
  </si>
  <si>
    <t>Infrastruktura i inwestycje</t>
  </si>
  <si>
    <t>Gospodarka komunalna</t>
  </si>
  <si>
    <t>Rady dzielnic</t>
  </si>
  <si>
    <t>Liczba osób/podmiotów, które brały udział</t>
  </si>
  <si>
    <t>U_0</t>
  </si>
  <si>
    <t>Liczba osób/podmiotów, które zgłosiły uwagi (unikalnych)</t>
  </si>
  <si>
    <t>U_1</t>
  </si>
  <si>
    <t>??</t>
  </si>
  <si>
    <t>Liczba osób, które wypełniły ankietę</t>
  </si>
  <si>
    <t>U_2</t>
  </si>
  <si>
    <t>Liczba uwag zgłoszonych w formularzach</t>
  </si>
  <si>
    <t>U_3</t>
  </si>
  <si>
    <t>Liczba uwag uzyskanych w wyniku b. ankietowego</t>
  </si>
  <si>
    <t>U_4</t>
  </si>
  <si>
    <t>Liczba uwag uzyskanych w trakcie warsztatów</t>
  </si>
  <si>
    <t>U_5</t>
  </si>
  <si>
    <t>Liczba uwag uzyskanych w trakcie dyżurów</t>
  </si>
  <si>
    <t>U_6</t>
  </si>
  <si>
    <t>Liczba uwag z innych źródeł (pytania, spotkania)</t>
  </si>
  <si>
    <t>U_7</t>
  </si>
  <si>
    <t>Liczba uwag uwzględnionych</t>
  </si>
  <si>
    <t>U_8</t>
  </si>
  <si>
    <t>99*</t>
  </si>
  <si>
    <t>Liczba uwag uwzględnionych częściowo</t>
  </si>
  <si>
    <t>U_9</t>
  </si>
  <si>
    <t>Liczba uwag nieuwzględnionych</t>
  </si>
  <si>
    <t>U_10</t>
  </si>
  <si>
    <t>Liczba uwag z stosunku do których brak informacji czy uwzględniono</t>
  </si>
  <si>
    <t>U_11</t>
  </si>
  <si>
    <t>www_data_start</t>
  </si>
  <si>
    <t>www_data_koniec</t>
  </si>
  <si>
    <t>spacery studyjne</t>
  </si>
  <si>
    <t>spotkania z mieszkańcami / przedstawicielami NGO*</t>
  </si>
  <si>
    <t>1*</t>
  </si>
  <si>
    <t xml:space="preserve"> </t>
  </si>
  <si>
    <t>Miejska Platforma Internetowa (krakow.pl)</t>
  </si>
  <si>
    <t>Q3_d</t>
  </si>
  <si>
    <t>Spotkania / dyżury w godzinach popołudniowych (po 16)</t>
  </si>
  <si>
    <t>Spotkania / dyżury w godzinach porannych (do 12)</t>
  </si>
  <si>
    <t>M_1</t>
  </si>
  <si>
    <t>liczba dni od najwcześniejszego znalezionego komunikatu do daty rozpoczęcia konsultacji</t>
  </si>
  <si>
    <t>Akcja informacyjna powinna być prowadzona przy wykorzystaniu możliwie różnorodnych środków przekazu (…) oraz z wykorzystaniem nie mniej niż czterech spośród wymienionych kanałów.</t>
  </si>
  <si>
    <t>Przebieg konsultacji</t>
  </si>
  <si>
    <t>Konsultacje przy użyciu minimum trzech wymienionych w uchwale form.</t>
  </si>
  <si>
    <t>Konsultacje przy użyciu minimum jednej z dwóch obowiązkowych form (spotkania, warsztaty).</t>
  </si>
  <si>
    <t>Ogłoszenie powinno zawierać w szczególności: (łącznie 8 wymaganych elementów).</t>
  </si>
  <si>
    <t>przedmiot konsultacji.</t>
  </si>
  <si>
    <t>cel i zasięg konsultacji.</t>
  </si>
  <si>
    <t>czas trwania konsultacji określony poprzez: datę rozpoczęcia i zakończenia konsultacji.</t>
  </si>
  <si>
    <t>harmonogram konsultacji.</t>
  </si>
  <si>
    <t>formy w jakich zostaną przeprowadzone konsultacje.</t>
  </si>
  <si>
    <t>formularz konsultacji.</t>
  </si>
  <si>
    <t>nazwę komórki organizacyjnej UMK / MJO odpowiedzialnej merytorycznie za konsultacje.</t>
  </si>
  <si>
    <t>kontakt telefoniczny i e-mailowy do jednostki [odpowiedzialnej merytorycznie za konsultacje].</t>
  </si>
  <si>
    <t>miejsce, w którym dostępne będą wszystkie informacje dotyczące przedmiotu konsultacji.</t>
  </si>
  <si>
    <t>czas, w którym dostępne będą wszystkie informacje dotyczące przedmiotu konsultacji.</t>
  </si>
  <si>
    <t>harmonogram konsultacji z wydzielonym i wskazanym czasem na przeprowadzenie przez Urząd akcji informacyjnej oraz zapoznanie się przez mieszkańców lub / i NGO z przedmiotem konsultacji oraz materiałami informacyjnymi.</t>
  </si>
  <si>
    <t>informację o dostępności dla osób z niepełnosprawnościami.</t>
  </si>
  <si>
    <t>Informacje o uruchomieniu konsultacji podaje się do publicznej wiadomości w szczególności za pośrednictwem MPI, serwisu internetowego dot. konsultacji z mieszkańcami, serwisu internetowego dot. konsultacji z NGO oraz Biuletynu Informacji Publicznej (BIP).</t>
  </si>
  <si>
    <t>Minimalny czas trwania konsultacji 21 dni.</t>
  </si>
  <si>
    <t>Termin zakończenia konsultacji w dzień roboczy.</t>
  </si>
  <si>
    <t>Termin zakończenia konsultacji, w którym 5 ostatnich dni konsultacji nie odbywało się w dniach ustawowo wolnych od pracy.</t>
  </si>
  <si>
    <t>Podsumowanie i Raport</t>
  </si>
  <si>
    <t>Raport z konsultacji ogłasza się w terminie do 30 dni.</t>
  </si>
  <si>
    <t>Raport z konsultacji ogłasza się w uzasadnionych przypadkach do 60 dni.</t>
  </si>
  <si>
    <t>Dostępność raportu z konsultacji.</t>
  </si>
  <si>
    <t>Raport z konsultacji społecznych zawiera w szczególności: informacje o konsultacjach.</t>
  </si>
  <si>
    <t>k_1</t>
  </si>
  <si>
    <t>k_2</t>
  </si>
  <si>
    <t>k_3</t>
  </si>
  <si>
    <t>k_4</t>
  </si>
  <si>
    <t>k_5</t>
  </si>
  <si>
    <t>k_6</t>
  </si>
  <si>
    <t>k_7</t>
  </si>
  <si>
    <t>k_8</t>
  </si>
  <si>
    <t>k_9</t>
  </si>
  <si>
    <t>k_10</t>
  </si>
  <si>
    <t>k_11</t>
  </si>
  <si>
    <t>k_12</t>
  </si>
  <si>
    <t>k_13</t>
  </si>
  <si>
    <t>k_14</t>
  </si>
  <si>
    <t>k_15</t>
  </si>
  <si>
    <t>k_16</t>
  </si>
  <si>
    <t>k_17</t>
  </si>
  <si>
    <t>k_18</t>
  </si>
  <si>
    <t>k_19</t>
  </si>
  <si>
    <t>k_20</t>
  </si>
  <si>
    <t>k_21</t>
  </si>
  <si>
    <t>k_22</t>
  </si>
  <si>
    <t>k_23</t>
  </si>
  <si>
    <t>k_24</t>
  </si>
  <si>
    <t>k_25</t>
  </si>
  <si>
    <t>k_sum</t>
  </si>
  <si>
    <t>nie zgłoszono uwag</t>
  </si>
  <si>
    <t>brak raportu</t>
  </si>
  <si>
    <t>Niniejszy dokument zawiera ewidencję konsultacji społecznych, które objęto badaniem ewaluacyjnym.</t>
  </si>
  <si>
    <t>date_interwal</t>
  </si>
  <si>
    <t>daty rozpoczęcia według danych UMK</t>
  </si>
  <si>
    <t>data zakończenia według danych UMK</t>
  </si>
  <si>
    <t>Kryteria oceny zgodności z uchwałą</t>
  </si>
  <si>
    <t>Syntetyczny wskaźnik zgodności konsultacji z uchwałą</t>
  </si>
  <si>
    <r>
      <rPr>
        <u/>
        <sz val="12"/>
        <color rgb="FF1155CC"/>
        <rFont val="Calibri"/>
        <family val="2"/>
        <charset val="238"/>
      </rPr>
      <t>https://dialogspoleczny.krakow.pl/konsultacje-spoleczne/miejskiego-programu-ochrony-zdrowia-zdrowy-krakow-2019-2021-projekt/</t>
    </r>
    <r>
      <rPr>
        <sz val="12"/>
        <color theme="1"/>
        <rFont val="Calibri"/>
        <family val="2"/>
        <charset val="238"/>
      </rPr>
      <t>/</t>
    </r>
  </si>
  <si>
    <r>
      <rPr>
        <u/>
        <sz val="12"/>
        <color rgb="FF1155CC"/>
        <rFont val="Calibri"/>
        <family val="2"/>
        <charset val="238"/>
      </rPr>
      <t>https://dialogspoleczny.krakow.pl/konsultacje-spoleczne/konsultacje-powiatowego-programu-dzialania-na-rzecz-osob-niepelnosprawnych-na-lata-2019-2022/</t>
    </r>
    <r>
      <rPr>
        <sz val="12"/>
        <color theme="1"/>
        <rFont val="Calibri"/>
        <family val="2"/>
        <charset val="238"/>
      </rPr>
      <t>/</t>
    </r>
  </si>
  <si>
    <r>
      <rPr>
        <u/>
        <sz val="12"/>
        <color rgb="FF1155CC"/>
        <rFont val="Calibri"/>
        <family val="2"/>
        <charset val="238"/>
      </rPr>
      <t>https://dialogspoleczny.krakow.pl/konsultacje-spoleczne/konsultacje-w-sprawie-budowy-ul-iwaszki/</t>
    </r>
    <r>
      <rPr>
        <sz val="12"/>
        <color theme="1"/>
        <rFont val="Calibri"/>
        <family val="2"/>
        <charset val="238"/>
      </rPr>
      <t>/</t>
    </r>
  </si>
  <si>
    <r>
      <rPr>
        <u/>
        <sz val="12"/>
        <color rgb="FF1155CC"/>
        <rFont val="Calibri"/>
        <family val="2"/>
        <charset val="238"/>
      </rPr>
      <t>https://dialogspoleczny.krakow.pl/konsultacje-spoleczne/konsultacje-spoleczne-dotyczace-strefy-platnego-parkowania/</t>
    </r>
    <r>
      <rPr>
        <sz val="12"/>
        <color theme="1"/>
        <rFont val="Calibri"/>
        <family val="2"/>
        <charset val="238"/>
      </rPr>
      <t>/</t>
    </r>
  </si>
  <si>
    <r>
      <rPr>
        <u/>
        <sz val="12"/>
        <color rgb="FF1155CC"/>
        <rFont val="Calibri"/>
        <family val="2"/>
        <charset val="238"/>
      </rPr>
      <t>https://dialogspoleczny.krakow.pl/konsultacje-spoleczne/konsultacje-w-sprawie-ustanowienia-i-zniesienia-pomnikow-przyrody-na-terenie-miasta-krakowa/</t>
    </r>
    <r>
      <rPr>
        <sz val="12"/>
        <color theme="1"/>
        <rFont val="Calibri"/>
        <family val="2"/>
        <charset val="238"/>
      </rPr>
      <t>/</t>
    </r>
  </si>
  <si>
    <t>Ewidencja polegała na stworzeniu spisu konsultacji społecznych prowadzonych w badanym okresie, a następnie opisanie ich zgodności z uchwałą na podstawie zapisów z raportów oraz innych źródeł danych.</t>
  </si>
  <si>
    <t>Klucz kodowy w większości przypadków zakłada wartość '1' dla spełnienia kryterium oraz '0' dla niespełnienie kryterium. W innych przypadkach zapisane są wartości liczbowe lub daty.</t>
  </si>
  <si>
    <t>W ewidencji wykorzystywano również kody braków danych:</t>
  </si>
  <si>
    <t>nie dotyczy</t>
  </si>
  <si>
    <t>brak danych</t>
  </si>
  <si>
    <t>nie znalazłam informacji o tych konsultacjach w tym źródle</t>
  </si>
  <si>
    <t>Arkusz "ewidencja - poziomo" zawiera kodowanie w układzie, w którym w wierszach znajdują się aspekty konsultacji, a w kolumnach poszczególne konsultacje. Układ taki ułatwia poznanie sposobu kodowania konsultacji społecznych.</t>
  </si>
  <si>
    <t>Arkusz "ewidencja - pionowo" zawiera kodowanie w układzie, w którym w kolumnach znajdują się w aspekty konsultacji, a w wierszach poszczególne konsultacje. Układ taki ułatwia filtrowanie konsultacji zgodnie z poszczególnymi kryteriami.</t>
  </si>
  <si>
    <t>https://dialogspoleczny.krakow.pl/konsultacje-projektu-regulaminu-budzetu-obywatelskiego-miasta-krakowa/</t>
  </si>
  <si>
    <t>https://dialogspoleczny.krakow.pl/konsultacje-dotyczace-klastra-innowacji-spoleczno-gospodarczych-na-zablociu/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</si>
</sst>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/m/yyyy"/>
    <numFmt numFmtId="166" formatCode="d\.m\.yyyy"/>
  </numFmts>
  <fonts count="21" x14ac:knownFonts="1">
    <font>
      <sz val="11"/>
      <color theme="1"/>
      <name val="Arial"/>
    </font>
    <font>
      <sz val="1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i/>
      <sz val="11"/>
      <color rgb="FF000000"/>
      <name val="Calibri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2"/>
      <color rgb="FF1155CC"/>
      <name val="Calibri"/>
      <family val="2"/>
      <charset val="238"/>
    </font>
    <font>
      <u/>
      <sz val="12"/>
      <color rgb="FF000000"/>
      <name val="Calibri"/>
      <family val="2"/>
      <charset val="238"/>
    </font>
    <font>
      <sz val="12"/>
      <color rgb="FFC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u/>
      <sz val="11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EDEDED"/>
        <bgColor rgb="FFEDEDED"/>
      </patternFill>
    </fill>
    <fill>
      <patternFill patternType="solid">
        <fgColor rgb="FFD0CECE"/>
        <bgColor rgb="FFD0CECE"/>
      </patternFill>
    </fill>
    <fill>
      <patternFill patternType="solid">
        <fgColor rgb="FFD6DCE4"/>
        <bgColor rgb="FFD6DCE4"/>
      </patternFill>
    </fill>
    <fill>
      <patternFill patternType="solid">
        <fgColor rgb="FFDDEBF7"/>
        <bgColor rgb="FFDDEBF7"/>
      </patternFill>
    </fill>
    <fill>
      <patternFill patternType="solid">
        <fgColor rgb="FFE7E6E6"/>
        <bgColor rgb="FFE7E6E6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29">
    <xf numFmtId="0" fontId="0" fillId="0" borderId="0" xfId="0" applyFont="1" applyAlignment="1"/>
    <xf numFmtId="0" fontId="6" fillId="5" borderId="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2" borderId="0" xfId="0" applyFont="1" applyFill="1" applyAlignment="1"/>
    <xf numFmtId="0" fontId="4" fillId="2" borderId="10" xfId="0" applyFont="1" applyFill="1" applyBorder="1" applyAlignment="1"/>
    <xf numFmtId="0" fontId="7" fillId="2" borderId="0" xfId="0" applyFont="1" applyFill="1" applyAlignment="1">
      <alignment horizontal="center"/>
    </xf>
    <xf numFmtId="0" fontId="7" fillId="6" borderId="1" xfId="0" applyFont="1" applyFill="1" applyBorder="1" applyAlignment="1"/>
    <xf numFmtId="0" fontId="7" fillId="6" borderId="0" xfId="0" applyFont="1" applyFill="1" applyAlignment="1"/>
    <xf numFmtId="0" fontId="2" fillId="2" borderId="0" xfId="0" applyFont="1" applyFill="1" applyAlignment="1"/>
    <xf numFmtId="0" fontId="4" fillId="6" borderId="5" xfId="0" applyFont="1" applyFill="1" applyBorder="1" applyAlignment="1"/>
    <xf numFmtId="0" fontId="4" fillId="6" borderId="11" xfId="0" applyFont="1" applyFill="1" applyBorder="1" applyAlignment="1"/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/>
    <xf numFmtId="0" fontId="7" fillId="6" borderId="5" xfId="0" applyFont="1" applyFill="1" applyBorder="1" applyAlignment="1"/>
    <xf numFmtId="0" fontId="2" fillId="6" borderId="0" xfId="0" applyFont="1" applyFill="1" applyAlignment="1"/>
    <xf numFmtId="0" fontId="4" fillId="6" borderId="0" xfId="0" applyFont="1" applyFill="1" applyAlignment="1"/>
    <xf numFmtId="0" fontId="4" fillId="6" borderId="10" xfId="0" applyFont="1" applyFill="1" applyBorder="1" applyAlignment="1"/>
    <xf numFmtId="0" fontId="7" fillId="6" borderId="0" xfId="0" applyFont="1" applyFill="1" applyAlignment="1">
      <alignment horizontal="center"/>
    </xf>
    <xf numFmtId="0" fontId="4" fillId="2" borderId="5" xfId="0" applyFont="1" applyFill="1" applyBorder="1" applyAlignment="1"/>
    <xf numFmtId="0" fontId="4" fillId="2" borderId="11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2" borderId="0" xfId="0" applyFont="1" applyFill="1" applyAlignment="1"/>
    <xf numFmtId="0" fontId="4" fillId="2" borderId="0" xfId="0" applyFont="1" applyFill="1" applyAlignment="1"/>
    <xf numFmtId="0" fontId="4" fillId="2" borderId="1" xfId="0" applyFont="1" applyFill="1" applyBorder="1" applyAlignment="1"/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4" fillId="0" borderId="5" xfId="0" applyFont="1" applyBorder="1" applyAlignment="1"/>
    <xf numFmtId="0" fontId="4" fillId="0" borderId="11" xfId="0" applyFont="1" applyBorder="1" applyAlignme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/>
    <xf numFmtId="0" fontId="7" fillId="0" borderId="5" xfId="0" applyFont="1" applyBorder="1" applyAlignment="1"/>
    <xf numFmtId="0" fontId="4" fillId="0" borderId="0" xfId="0" applyFont="1" applyAlignment="1"/>
    <xf numFmtId="0" fontId="4" fillId="0" borderId="10" xfId="0" applyFont="1" applyBorder="1" applyAlignment="1"/>
    <xf numFmtId="0" fontId="7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0" xfId="0" applyFont="1" applyAlignment="1"/>
    <xf numFmtId="0" fontId="2" fillId="0" borderId="0" xfId="0" applyFont="1" applyAlignment="1"/>
    <xf numFmtId="0" fontId="9" fillId="4" borderId="0" xfId="0" applyFont="1" applyFill="1" applyAlignment="1"/>
    <xf numFmtId="0" fontId="5" fillId="4" borderId="0" xfId="0" applyFont="1" applyFill="1" applyAlignment="1"/>
    <xf numFmtId="0" fontId="5" fillId="4" borderId="10" xfId="0" applyFont="1" applyFill="1" applyBorder="1" applyAlignment="1"/>
    <xf numFmtId="0" fontId="8" fillId="4" borderId="0" xfId="0" applyFont="1" applyFill="1" applyAlignment="1">
      <alignment horizontal="center"/>
    </xf>
    <xf numFmtId="0" fontId="8" fillId="4" borderId="1" xfId="0" applyFont="1" applyFill="1" applyBorder="1" applyAlignment="1"/>
    <xf numFmtId="0" fontId="8" fillId="4" borderId="0" xfId="0" applyFont="1" applyFill="1" applyAlignment="1"/>
    <xf numFmtId="0" fontId="4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5" fillId="0" borderId="10" xfId="0" applyFont="1" applyBorder="1" applyAlignment="1"/>
    <xf numFmtId="0" fontId="8" fillId="0" borderId="0" xfId="0" applyFont="1" applyAlignment="1">
      <alignment horizontal="center"/>
    </xf>
    <xf numFmtId="0" fontId="8" fillId="0" borderId="1" xfId="0" applyFont="1" applyBorder="1" applyAlignment="1"/>
    <xf numFmtId="0" fontId="8" fillId="0" borderId="0" xfId="0" applyFont="1" applyAlignment="1"/>
    <xf numFmtId="0" fontId="4" fillId="0" borderId="3" xfId="0" applyFont="1" applyBorder="1" applyAlignme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/>
    <xf numFmtId="0" fontId="4" fillId="4" borderId="5" xfId="0" applyFont="1" applyFill="1" applyBorder="1" applyAlignment="1"/>
    <xf numFmtId="0" fontId="4" fillId="4" borderId="11" xfId="0" applyFont="1" applyFill="1" applyBorder="1" applyAlignment="1"/>
    <xf numFmtId="0" fontId="4" fillId="4" borderId="0" xfId="0" applyFont="1" applyFill="1" applyAlignment="1"/>
    <xf numFmtId="0" fontId="7" fillId="4" borderId="5" xfId="0" applyFont="1" applyFill="1" applyBorder="1" applyAlignment="1">
      <alignment horizontal="center"/>
    </xf>
    <xf numFmtId="0" fontId="7" fillId="4" borderId="1" xfId="0" applyFont="1" applyFill="1" applyBorder="1" applyAlignment="1"/>
    <xf numFmtId="0" fontId="7" fillId="4" borderId="5" xfId="0" applyFont="1" applyFill="1" applyBorder="1" applyAlignment="1"/>
    <xf numFmtId="0" fontId="2" fillId="4" borderId="0" xfId="0" applyFont="1" applyFill="1" applyAlignment="1"/>
    <xf numFmtId="0" fontId="4" fillId="4" borderId="10" xfId="0" applyFont="1" applyFill="1" applyBorder="1" applyAlignment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/>
    <xf numFmtId="0" fontId="7" fillId="4" borderId="6" xfId="0" applyFont="1" applyFill="1" applyBorder="1" applyAlignment="1"/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4" fillId="6" borderId="1" xfId="0" applyFont="1" applyFill="1" applyBorder="1" applyAlignment="1"/>
    <xf numFmtId="0" fontId="7" fillId="7" borderId="1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10" xfId="0" applyFont="1" applyBorder="1" applyAlignment="1"/>
    <xf numFmtId="0" fontId="10" fillId="0" borderId="0" xfId="0" applyFont="1" applyAlignment="1"/>
    <xf numFmtId="0" fontId="0" fillId="0" borderId="0" xfId="0" applyFont="1" applyAlignment="1"/>
    <xf numFmtId="0" fontId="12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4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/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/>
    <xf numFmtId="0" fontId="13" fillId="0" borderId="14" xfId="0" applyFont="1" applyFill="1" applyBorder="1" applyAlignment="1"/>
    <xf numFmtId="0" fontId="13" fillId="0" borderId="13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/>
    </xf>
    <xf numFmtId="0" fontId="13" fillId="0" borderId="2" xfId="0" applyFont="1" applyFill="1" applyBorder="1" applyAlignment="1"/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14" fontId="13" fillId="0" borderId="0" xfId="0" applyNumberFormat="1" applyFont="1" applyFill="1" applyAlignment="1">
      <alignment horizontal="center" vertical="center"/>
    </xf>
    <xf numFmtId="14" fontId="13" fillId="0" borderId="5" xfId="0" applyNumberFormat="1" applyFont="1" applyFill="1" applyBorder="1" applyAlignment="1">
      <alignment horizontal="center" vertical="center"/>
    </xf>
    <xf numFmtId="165" fontId="13" fillId="0" borderId="5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Alignment="1">
      <alignment horizontal="center"/>
    </xf>
    <xf numFmtId="165" fontId="13" fillId="0" borderId="0" xfId="0" applyNumberFormat="1" applyFont="1" applyFill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14" fontId="13" fillId="0" borderId="0" xfId="0" applyNumberFormat="1" applyFont="1" applyFill="1" applyAlignment="1">
      <alignment horizontal="center"/>
    </xf>
    <xf numFmtId="14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/>
    </xf>
    <xf numFmtId="166" fontId="13" fillId="0" borderId="0" xfId="0" applyNumberFormat="1" applyFont="1" applyFill="1" applyAlignment="1">
      <alignment horizontal="center"/>
    </xf>
    <xf numFmtId="0" fontId="13" fillId="0" borderId="15" xfId="0" applyFont="1" applyFill="1" applyBorder="1" applyAlignment="1"/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/>
    <xf numFmtId="0" fontId="18" fillId="0" borderId="0" xfId="0" applyFont="1" applyFill="1" applyAlignment="1">
      <alignment horizontal="center"/>
    </xf>
    <xf numFmtId="0" fontId="18" fillId="0" borderId="1" xfId="0" applyFont="1" applyFill="1" applyBorder="1"/>
    <xf numFmtId="0" fontId="18" fillId="0" borderId="0" xfId="0" applyFont="1" applyFill="1" applyAlignment="1"/>
    <xf numFmtId="0" fontId="14" fillId="0" borderId="8" xfId="0" applyFont="1" applyFill="1" applyBorder="1" applyAlignment="1"/>
    <xf numFmtId="0" fontId="14" fillId="0" borderId="0" xfId="0" applyFont="1" applyFill="1" applyAlignment="1"/>
    <xf numFmtId="0" fontId="18" fillId="0" borderId="13" xfId="0" applyFont="1" applyFill="1" applyBorder="1" applyAlignment="1"/>
    <xf numFmtId="0" fontId="18" fillId="0" borderId="8" xfId="0" applyFont="1" applyFill="1" applyBorder="1" applyAlignment="1"/>
    <xf numFmtId="164" fontId="18" fillId="0" borderId="0" xfId="0" applyNumberFormat="1" applyFont="1" applyFill="1" applyAlignment="1">
      <alignment horizontal="center"/>
    </xf>
    <xf numFmtId="166" fontId="18" fillId="0" borderId="0" xfId="0" applyNumberFormat="1" applyFont="1" applyFill="1" applyAlignment="1">
      <alignment horizontal="center"/>
    </xf>
    <xf numFmtId="0" fontId="17" fillId="0" borderId="6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17" xfId="0" applyFont="1" applyFill="1" applyBorder="1" applyAlignment="1"/>
    <xf numFmtId="0" fontId="18" fillId="0" borderId="15" xfId="0" applyFont="1" applyFill="1" applyBorder="1" applyAlignment="1"/>
    <xf numFmtId="0" fontId="18" fillId="0" borderId="15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8" xfId="0" applyFont="1" applyFill="1" applyBorder="1"/>
    <xf numFmtId="0" fontId="18" fillId="0" borderId="16" xfId="0" applyFont="1" applyFill="1" applyBorder="1" applyAlignment="1"/>
    <xf numFmtId="0" fontId="18" fillId="0" borderId="0" xfId="0" applyFont="1" applyFill="1" applyAlignment="1">
      <alignment horizontal="right"/>
    </xf>
    <xf numFmtId="0" fontId="13" fillId="0" borderId="16" xfId="0" applyFont="1" applyFill="1" applyBorder="1" applyAlignment="1">
      <alignment horizontal="left"/>
    </xf>
    <xf numFmtId="0" fontId="13" fillId="0" borderId="18" xfId="0" applyFont="1" applyFill="1" applyBorder="1" applyAlignment="1">
      <alignment horizontal="left"/>
    </xf>
    <xf numFmtId="0" fontId="12" fillId="0" borderId="1" xfId="0" applyFont="1" applyFill="1" applyBorder="1" applyAlignment="1">
      <alignment vertical="center"/>
    </xf>
    <xf numFmtId="0" fontId="19" fillId="0" borderId="1" xfId="0" applyFont="1" applyFill="1" applyBorder="1" applyAlignment="1"/>
    <xf numFmtId="0" fontId="12" fillId="0" borderId="8" xfId="0" applyFont="1" applyFill="1" applyBorder="1" applyAlignment="1">
      <alignment vertical="center"/>
    </xf>
    <xf numFmtId="0" fontId="13" fillId="0" borderId="8" xfId="0" applyFont="1" applyFill="1" applyBorder="1" applyAlignment="1"/>
    <xf numFmtId="0" fontId="18" fillId="0" borderId="8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19" fillId="0" borderId="8" xfId="0" applyFont="1" applyFill="1" applyBorder="1" applyAlignment="1"/>
    <xf numFmtId="0" fontId="12" fillId="0" borderId="8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left"/>
    </xf>
    <xf numFmtId="0" fontId="18" fillId="0" borderId="8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left"/>
    </xf>
    <xf numFmtId="14" fontId="13" fillId="0" borderId="8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165" fontId="18" fillId="0" borderId="8" xfId="0" applyNumberFormat="1" applyFont="1" applyFill="1" applyBorder="1" applyAlignment="1">
      <alignment horizontal="center" vertical="center"/>
    </xf>
    <xf numFmtId="3" fontId="18" fillId="0" borderId="8" xfId="0" applyNumberFormat="1" applyFont="1" applyFill="1" applyBorder="1" applyAlignment="1">
      <alignment horizontal="center" vertical="center"/>
    </xf>
    <xf numFmtId="14" fontId="13" fillId="0" borderId="8" xfId="0" applyNumberFormat="1" applyFont="1" applyFill="1" applyBorder="1" applyAlignment="1">
      <alignment horizontal="center"/>
    </xf>
    <xf numFmtId="0" fontId="15" fillId="0" borderId="8" xfId="0" applyFont="1" applyFill="1" applyBorder="1" applyAlignment="1">
      <alignment horizontal="left"/>
    </xf>
    <xf numFmtId="165" fontId="13" fillId="0" borderId="8" xfId="0" applyNumberFormat="1" applyFont="1" applyFill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/>
    </xf>
    <xf numFmtId="166" fontId="13" fillId="0" borderId="8" xfId="0" applyNumberFormat="1" applyFont="1" applyFill="1" applyBorder="1" applyAlignment="1">
      <alignment horizontal="center"/>
    </xf>
    <xf numFmtId="165" fontId="13" fillId="0" borderId="8" xfId="0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14" fontId="16" fillId="0" borderId="8" xfId="0" applyNumberFormat="1" applyFont="1" applyFill="1" applyBorder="1" applyAlignment="1">
      <alignment horizontal="center" vertical="center"/>
    </xf>
    <xf numFmtId="14" fontId="18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left"/>
    </xf>
    <xf numFmtId="0" fontId="19" fillId="0" borderId="5" xfId="0" applyFont="1" applyFill="1" applyBorder="1"/>
    <xf numFmtId="0" fontId="13" fillId="0" borderId="1" xfId="0" applyFont="1" applyFill="1" applyBorder="1" applyAlignment="1">
      <alignment horizontal="left"/>
    </xf>
    <xf numFmtId="0" fontId="18" fillId="0" borderId="0" xfId="0" applyFont="1" applyFill="1" applyAlignment="1"/>
    <xf numFmtId="0" fontId="13" fillId="0" borderId="8" xfId="0" applyFont="1" applyFill="1" applyBorder="1" applyAlignment="1">
      <alignment horizontal="left"/>
    </xf>
    <xf numFmtId="0" fontId="19" fillId="0" borderId="8" xfId="0" applyFont="1" applyFill="1" applyBorder="1"/>
    <xf numFmtId="0" fontId="18" fillId="0" borderId="8" xfId="0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4" fillId="0" borderId="5" xfId="0" applyFont="1" applyBorder="1" applyAlignment="1"/>
    <xf numFmtId="0" fontId="1" fillId="0" borderId="5" xfId="0" applyFont="1" applyBorder="1"/>
    <xf numFmtId="0" fontId="4" fillId="2" borderId="0" xfId="0" applyFont="1" applyFill="1" applyAlignment="1"/>
    <xf numFmtId="0" fontId="4" fillId="6" borderId="5" xfId="0" applyFont="1" applyFill="1" applyBorder="1" applyAlignment="1"/>
    <xf numFmtId="0" fontId="4" fillId="6" borderId="0" xfId="0" applyFont="1" applyFill="1" applyAlignment="1"/>
    <xf numFmtId="0" fontId="4" fillId="2" borderId="5" xfId="0" applyFont="1" applyFill="1" applyBorder="1" applyAlignment="1"/>
    <xf numFmtId="0" fontId="4" fillId="4" borderId="5" xfId="0" applyFont="1" applyFill="1" applyBorder="1" applyAlignment="1"/>
    <xf numFmtId="0" fontId="5" fillId="4" borderId="0" xfId="0" applyFont="1" applyFill="1" applyAlignment="1"/>
    <xf numFmtId="0" fontId="4" fillId="4" borderId="0" xfId="0" applyFont="1" applyFill="1" applyAlignment="1"/>
    <xf numFmtId="0" fontId="20" fillId="0" borderId="8" xfId="1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47625</xdr:rowOff>
    </xdr:from>
    <xdr:to>
      <xdr:col>3</xdr:col>
      <xdr:colOff>305435</xdr:colOff>
      <xdr:row>3</xdr:row>
      <xdr:rowOff>103505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E626EA6-CFF9-48FA-857C-C6D79F39E8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28600"/>
          <a:ext cx="1619885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ialogspoleczny.krakow.pl/konsultacje-spoleczne/konsultacje-programu-opieki-nad-zwierzetami-bezdomnymi-oraz-zapobiegania-bezdomnosci-zwierzat-na-2020-r/" TargetMode="External"/><Relationship Id="rId21" Type="http://schemas.openxmlformats.org/officeDocument/2006/relationships/hyperlink" Target="https://dialogspoleczny.krakow.pl/konsultacje-spoleczne/parametry-budynku-kompleksu-szkolno-przedszkolnego-w-miejscu-planowanej-budowy-centrum-obslugi-inwestora-przy-ulicy-centralnej-konsultacje-spoleczne/" TargetMode="External"/><Relationship Id="rId42" Type="http://schemas.openxmlformats.org/officeDocument/2006/relationships/hyperlink" Target="https://dialogspoleczny.krakow.pl/spotkajmy-sie-na-podworku-podsumowanie-spotkan-warsztatowych/" TargetMode="External"/><Relationship Id="rId47" Type="http://schemas.openxmlformats.org/officeDocument/2006/relationships/hyperlink" Target="https://dialogspoleczny.krakow.pl/raport-z-konsultacji-w-sprawie-wieloletniego-programu-wspolpracy-gminy-miejskiej-krakow-z-organizacjami-pozarzadowymi-na-lata-2019-2022/" TargetMode="External"/><Relationship Id="rId63" Type="http://schemas.openxmlformats.org/officeDocument/2006/relationships/hyperlink" Target="https://dialogspoleczny.krakow.pl/konsultacje-spoleczne/konsultacje-w-sprawie-ustanowienia-i-zniesienia-pomnikow-przyrody-na-terenie-miasta-krakowa/" TargetMode="External"/><Relationship Id="rId68" Type="http://schemas.openxmlformats.org/officeDocument/2006/relationships/hyperlink" Target="https://dialogspoleczny.krakow.pl/raport-z-konsultacji-projektu-budowy-drogi-laczacej-ul-stella-sawickiego-z-planowanym-malopolskim-centrum-nauki-przy-al-bora-komorowskiego/" TargetMode="External"/><Relationship Id="rId16" Type="http://schemas.openxmlformats.org/officeDocument/2006/relationships/hyperlink" Target="https://dialogspoleczny.krakow.pl/konsultacje-spoleczne/konsultacje-w-sprawie-budowy-ul-iwaszki/" TargetMode="External"/><Relationship Id="rId11" Type="http://schemas.openxmlformats.org/officeDocument/2006/relationships/hyperlink" Target="https://dialogspoleczny.krakow.pl/konsultacje-spoleczne/konsultacje-koncepcji-zagospodarowania-terenow-pod-estakadami-kolejowymi-pomiedzy-ul-kopernika-i-miodowa-w-krakowie/" TargetMode="External"/><Relationship Id="rId32" Type="http://schemas.openxmlformats.org/officeDocument/2006/relationships/hyperlink" Target="https://dialogspoleczny.krakow.pl/konsultacje-spoleczne/programu-ograniczania-emisji-komunikacyjnej-konsultacje-spoleczne/" TargetMode="External"/><Relationship Id="rId37" Type="http://schemas.openxmlformats.org/officeDocument/2006/relationships/hyperlink" Target="https://dialogspoleczny.krakow.pl/konsultacje-dotyczace-klastra-innowacji-spoleczno-gospodarczych-na-zablociu/" TargetMode="External"/><Relationship Id="rId53" Type="http://schemas.openxmlformats.org/officeDocument/2006/relationships/hyperlink" Target="https://dialogspoleczny.krakow.pl/konsultacje-spoleczne/konsultacje-powiatowego-programu-dzialania-na-rzecz-osob-niepelnosprawnych-na-lata-2019-2022/" TargetMode="External"/><Relationship Id="rId58" Type="http://schemas.openxmlformats.org/officeDocument/2006/relationships/hyperlink" Target="https://dialogspoleczny.krakow.pl/konsultacje-spoleczne/centrum-obywatelskiego-nowa-huta-konsultacje-spoleczne/" TargetMode="External"/><Relationship Id="rId74" Type="http://schemas.openxmlformats.org/officeDocument/2006/relationships/hyperlink" Target="https://dialogspoleczny.krakow.pl/raport-z-konsultacji-dot-wypracowania-zasad-i-formuly-funkcjonowania-klastra-innowacji-spoleczno-gospodarczych-zablocie-20-22-budynek-a/" TargetMode="External"/><Relationship Id="rId79" Type="http://schemas.openxmlformats.org/officeDocument/2006/relationships/hyperlink" Target="http://mops.krakow.pl/" TargetMode="External"/><Relationship Id="rId5" Type="http://schemas.openxmlformats.org/officeDocument/2006/relationships/hyperlink" Target="https://dialogspoleczny.krakow.pl/konsultacje-spoleczne/program-aktywnego-uczestnictwa-mlodziezy-w-zyciu-miasta-mlody-krakow-2-0-na-lata-2018-2023/" TargetMode="External"/><Relationship Id="rId61" Type="http://schemas.openxmlformats.org/officeDocument/2006/relationships/hyperlink" Target="https://dialogspoleczny.krakow.pl/raport-z-konsultacji-dotyczacych-nowego-projektu-programu-wspolpracy-gminy-miejskiej-krakow-na-rok-2020-z-organizacjami-pozarzadowymi/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dialogspoleczny.krakow.pl/konsultacje-spoleczne/krakowski-program-wspierania-uzdolnionych-uczniow-konsultacje-spoleczne/" TargetMode="External"/><Relationship Id="rId14" Type="http://schemas.openxmlformats.org/officeDocument/2006/relationships/hyperlink" Target="https://dialogspoleczny.krakow.pl/konsultacje-projektu-regulaminu-budzetu-obywatelskiego-miasta-krakowa/" TargetMode="External"/><Relationship Id="rId22" Type="http://schemas.openxmlformats.org/officeDocument/2006/relationships/hyperlink" Target="https://dialogspoleczny.krakow.pl/konsultacje-spoleczne/konsultacje-gminnego-programu-profilaktyki-i-rozwiazywania-problemow-alkoholowych-oraz-przeciwdzialania-narkomanii-na-rok-2020/" TargetMode="External"/><Relationship Id="rId27" Type="http://schemas.openxmlformats.org/officeDocument/2006/relationships/hyperlink" Target="https://dialogspoleczny.krakow.pl/konsultacje-spoleczne/konsultacje-dotyczace-zasad-udzielania-i-rozliczania-dotacji-celowej-na-zadania-sluzace-ochronie-zasobow-wodnych-w-ramach-krakowskiej-mikroretencji-wod-opadowych-i-roztopowych/" TargetMode="External"/><Relationship Id="rId30" Type="http://schemas.openxmlformats.org/officeDocument/2006/relationships/hyperlink" Target="https://dialogspoleczny.krakow.pl/konsultacje-spoleczne/zmiana-w-zintegrowanym-systemie-gospodarowania-odpadami-komunalnymi-na-terenie-gminy-miejskiej-krakow-konsultacje-spoleczne/" TargetMode="External"/><Relationship Id="rId35" Type="http://schemas.openxmlformats.org/officeDocument/2006/relationships/hyperlink" Target="https://dialogspoleczny.krakow.pl/konsultacje-spoleczne/konsultacje-powiatowego-programu-rozwoju-pieczy-zastepczej-w-gminie-miejskiej-krakow-na-lata-2020-2022/" TargetMode="External"/><Relationship Id="rId43" Type="http://schemas.openxmlformats.org/officeDocument/2006/relationships/hyperlink" Target="https://dialogspoleczny.krakow.pl/konsultacje-spoleczne/konsultacje-gminnego-programu-profilaktyki-i-rozwiazywania-problemow-alkoholowych-oraz-przeciwdzialania-narkomanii-na-rok-2019/" TargetMode="External"/><Relationship Id="rId48" Type="http://schemas.openxmlformats.org/officeDocument/2006/relationships/hyperlink" Target="https://dialogspoleczny.krakow.pl/raport-z-konsultacji-w-sprawie-stawek-dotacji/" TargetMode="External"/><Relationship Id="rId56" Type="http://schemas.openxmlformats.org/officeDocument/2006/relationships/hyperlink" Target="https://dialogspoleczny.krakow.pl/konsultacje-spoleczne/dofinansowanie-spolek-wodnych-na-terenie-krakowa-konsultacje-spoleczne/" TargetMode="External"/><Relationship Id="rId64" Type="http://schemas.openxmlformats.org/officeDocument/2006/relationships/hyperlink" Target="https://dialogspoleczny.krakow.pl/raport-z-konsultacji-dot-programu-opieki-nad-zwierzetami-bezdomnymi-oraz-zapobiegania-bezdomnosci-zwierzat-na-2020-r/" TargetMode="External"/><Relationship Id="rId69" Type="http://schemas.openxmlformats.org/officeDocument/2006/relationships/hyperlink" Target="https://dialogspoleczny.krakow.pl/program-ograniczania-emisji-komunikacyjnej-raport-z-konsultacji/" TargetMode="External"/><Relationship Id="rId77" Type="http://schemas.openxmlformats.org/officeDocument/2006/relationships/hyperlink" Target="https://dialogspoleczny.krakow.pl/raport-z-konsultacji-dokumentu-pn-standardy-infrastruktury-pieszej-miasta-krakowa/" TargetMode="External"/><Relationship Id="rId8" Type="http://schemas.openxmlformats.org/officeDocument/2006/relationships/hyperlink" Target="https://dialogspoleczny.krakow.pl/konsultacje-spoleczne/konsultacje-zalozen-do-otwartych-konkursow-na-zadania-jednoroczne-na-rok-2019-w-dziedzinie-kultury-sztuki-ochrony-dobr-kultury-i-dziedzictwa-narodowego/" TargetMode="External"/><Relationship Id="rId51" Type="http://schemas.openxmlformats.org/officeDocument/2006/relationships/hyperlink" Target="https://dialogspoleczny.krakow.pl/raport-z-konsultacji-analizy-kosztow-i-korzysci-zwiazanych-z-wykorzystywaniem-autobusow-zeroemisyjnych/" TargetMode="External"/><Relationship Id="rId72" Type="http://schemas.openxmlformats.org/officeDocument/2006/relationships/hyperlink" Target="https://dialogspoleczny.krakow.pl/powiatowy-program-rozwoju-pieczy-zastepczej-w-gminie-miejskiej-krakow-na-lata-2020-2022-raport-z-konsultacji/" TargetMode="External"/><Relationship Id="rId80" Type="http://schemas.openxmlformats.org/officeDocument/2006/relationships/hyperlink" Target="http://mops.krakow.pl/" TargetMode="External"/><Relationship Id="rId3" Type="http://schemas.openxmlformats.org/officeDocument/2006/relationships/hyperlink" Target="https://dialogspoleczny.krakow.pl/konsultacje-spoleczne/konsultacje-projektu-programu-wspolpracy-gminy-miejskiej-krakow-na-rok-2019-z-organizacjami-pozarzadowymi/" TargetMode="External"/><Relationship Id="rId12" Type="http://schemas.openxmlformats.org/officeDocument/2006/relationships/hyperlink" Target="https://dialogspoleczny.krakow.pl/konsultacje-spoleczne/konsultacje-programu-opieki-nad-zwierzetami-bezdomnymi-oraz-zapobiegania-bezdomnosci-zwierzat-na-2019-r/" TargetMode="External"/><Relationship Id="rId17" Type="http://schemas.openxmlformats.org/officeDocument/2006/relationships/hyperlink" Target="https://dialogspoleczny.krakow.pl/konsultacje-spoleczne/konsultacje-spoleczne-dotyczace-strefy-platnego-parkowania/" TargetMode="External"/><Relationship Id="rId25" Type="http://schemas.openxmlformats.org/officeDocument/2006/relationships/hyperlink" Target="https://dialogspoleczny.krakow.pl/konsultacje-spoleczne/konsultacje-w-sprawie-ustanowienia-i-zniesienia-pomnikow-przyrody-na-terenie-miasta-krakowa/" TargetMode="External"/><Relationship Id="rId33" Type="http://schemas.openxmlformats.org/officeDocument/2006/relationships/hyperlink" Target="https://dialogspoleczny.krakow.pl/konsultacje-spoleczne/plac-zabaw-miedzy-ul-opolska-a-ul-krowoderskich-zuchow-konsultacje-spoleczne/" TargetMode="External"/><Relationship Id="rId38" Type="http://schemas.openxmlformats.org/officeDocument/2006/relationships/hyperlink" Target="https://dialogspoleczny.krakow.pl/konsultacje-spoleczne/park-przy-ulicy-karmelickej-konsultacje-spoleczne/" TargetMode="External"/><Relationship Id="rId46" Type="http://schemas.openxmlformats.org/officeDocument/2006/relationships/hyperlink" Target="https://dialogspoleczny.krakow.pl/konsultacje-spoleczne/program-aktywnego-uczestnictwa-mlodziezy-w-zyciu-miasta-mlody-krakow-2-0-na-lata-2018-2023/" TargetMode="External"/><Relationship Id="rId59" Type="http://schemas.openxmlformats.org/officeDocument/2006/relationships/hyperlink" Target="https://dialogspoleczny.krakow.pl/8958-2/" TargetMode="External"/><Relationship Id="rId67" Type="http://schemas.openxmlformats.org/officeDocument/2006/relationships/hyperlink" Target="https://dialogspoleczny.krakow.pl/zintegrowany-system-gospodarowania-odpadami-komunalnymi-na-terenie-gminy-miejskiej-krakow-raport-z-konsultacji/" TargetMode="External"/><Relationship Id="rId20" Type="http://schemas.openxmlformats.org/officeDocument/2006/relationships/hyperlink" Target="https://dialogspoleczny.krakow.pl/konsultacje-spoleczne/centrum-obywatelskiego-nowa-huta-konsultacje-spoleczne/" TargetMode="External"/><Relationship Id="rId41" Type="http://schemas.openxmlformats.org/officeDocument/2006/relationships/hyperlink" Target="https://dialogspoleczny.krakow.pl/konsultacje-spoleczne/konsultacje-spoleczne-dotyczace-programu-aktywnosci-spolecznej-i-integracji-osob-starszych-na-lata-2021-2025-okreslajacego-kierunki-dzialan-gminy-miejskiej-krakow-w-obszarze-polityki-senioralnej/" TargetMode="External"/><Relationship Id="rId54" Type="http://schemas.openxmlformats.org/officeDocument/2006/relationships/hyperlink" Target="https://dialogspoleczny.krakow.pl/konsultacje-spoleczne/konsultacje-w-sprawie-budowy-ul-iwaszki/" TargetMode="External"/><Relationship Id="rId62" Type="http://schemas.openxmlformats.org/officeDocument/2006/relationships/hyperlink" Target="https://dialogspoleczny.krakow.pl/muzeum-miejsca-pamieci-kl-plaszow-w-krakowie-raport-z-konsultacji/" TargetMode="External"/><Relationship Id="rId70" Type="http://schemas.openxmlformats.org/officeDocument/2006/relationships/hyperlink" Target="https://dialogspoleczny.krakow.pl/raport-z-konsultacji-dotyczacych-modernizacji-placu-zabaw-miedzy-ul-opolska-a-ul-krowoderskich-zuchow/" TargetMode="External"/><Relationship Id="rId75" Type="http://schemas.openxmlformats.org/officeDocument/2006/relationships/hyperlink" Target="https://dialogspoleczny.krakow.pl/konsultacje-spoleczne/park-przy-ulicy-karmelickej-konsultacje-spoleczne/" TargetMode="External"/><Relationship Id="rId1" Type="http://schemas.openxmlformats.org/officeDocument/2006/relationships/hyperlink" Target="https://dialogspoleczny.krakow.pl/konsultacje-spoleczne/spotkajmy-sie-na-podworku-cykl-spotkan-konsultacyjnych/" TargetMode="External"/><Relationship Id="rId6" Type="http://schemas.openxmlformats.org/officeDocument/2006/relationships/hyperlink" Target="https://dialogspoleczny.krakow.pl/konsultacje-spoleczne/iii-etap-konsultacji-w-sprawie-miejskiego-programu-ochrony-zdrowia-psychicznego-na-lata-2019-2021/" TargetMode="External"/><Relationship Id="rId15" Type="http://schemas.openxmlformats.org/officeDocument/2006/relationships/hyperlink" Target="https://dialogspoleczny.krakow.pl/konsultacje-spoleczne/konsultacje-powiatowego-programu-dzialania-na-rzecz-osob-niepelnosprawnych-na-lata-2019-2022/" TargetMode="External"/><Relationship Id="rId23" Type="http://schemas.openxmlformats.org/officeDocument/2006/relationships/hyperlink" Target="https://dialogspoleczny.krakow.pl/konsultacje-spoleczne/konsultacje-projektu-programu-wspolpracy-gminy-miejskiej-krakow-na-rok-2020-z-organizacjami-pozarzadowymi/" TargetMode="External"/><Relationship Id="rId28" Type="http://schemas.openxmlformats.org/officeDocument/2006/relationships/hyperlink" Target="https://dialogspoleczny.krakow.pl/konsultacje-spoleczne/konsultacje-spoleczne-regulaminu-budzetu-obywatelskiego-miasta-krakowa/" TargetMode="External"/><Relationship Id="rId36" Type="http://schemas.openxmlformats.org/officeDocument/2006/relationships/hyperlink" Target="https://dialogspoleczny.krakow.pl/konsultacje-spoleczne/konsultacje-programu-wspierania-rodziny-dla-gminy-miejskiej-krakow-na-lata-2019-2021/" TargetMode="External"/><Relationship Id="rId49" Type="http://schemas.openxmlformats.org/officeDocument/2006/relationships/hyperlink" Target="https://dialogspoleczny.krakow.pl/profesjonalny-osrodek-rehabilitacji-dzikich-zwierzat-na-terenie-gminy-miejskiej-krakow-raport-z-konsultacji/" TargetMode="External"/><Relationship Id="rId57" Type="http://schemas.openxmlformats.org/officeDocument/2006/relationships/hyperlink" Target="https://dialogspoleczny.krakow.pl/krakowski-program-wspierania-uzdolnionych-uczniow-raport-z-konsultacji/" TargetMode="External"/><Relationship Id="rId10" Type="http://schemas.openxmlformats.org/officeDocument/2006/relationships/hyperlink" Target="https://dialogspoleczny.krakow.pl/konsultacje-spoleczne/profesjonalny-osrodek-rehabilitacji-dzikich-zwierzat-na-terenie-gminy-miejskiej-krakow/" TargetMode="External"/><Relationship Id="rId31" Type="http://schemas.openxmlformats.org/officeDocument/2006/relationships/hyperlink" Target="https://dialogspoleczny.krakow.pl/konsultacje-spoleczne/budowa-drogi-do-planowanego-malopolskiego-centrum-nauki-konsultacje-spoleczne/" TargetMode="External"/><Relationship Id="rId44" Type="http://schemas.openxmlformats.org/officeDocument/2006/relationships/hyperlink" Target="https://dialogspoleczny.krakow.pl/raport-z-konsultacji-dot-programu-wspolpracy-gminy-miejskiej-krakow-na-rok-2019-z-organizacjami-pozarzadowymi/" TargetMode="External"/><Relationship Id="rId52" Type="http://schemas.openxmlformats.org/officeDocument/2006/relationships/hyperlink" Target="https://dialogspoleczny.krakow.pl/regulaminu-budzetu-obywatelskiego-miasta-krakowa-raport-z-konsultacji-spolecznych/" TargetMode="External"/><Relationship Id="rId60" Type="http://schemas.openxmlformats.org/officeDocument/2006/relationships/hyperlink" Target="https://dialogspoleczny.krakow.pl/konsultacje-spoleczne/konsultacje-gminnego-programu-profilaktyki-i-rozwiazywania-problemow-alkoholowych-oraz-przeciwdzialania-narkomanii-na-rok-2020/" TargetMode="External"/><Relationship Id="rId65" Type="http://schemas.openxmlformats.org/officeDocument/2006/relationships/hyperlink" Target="https://dialogspoleczny.krakow.pl/raport-z-konsultacji-dot-zasad-udzielania-i-rozliczania-dotacji-celowej-na-zadania-sluzace-ochronie-zasobow-wodnych-w-ramach-krakowskiej-mikroretencji-wod-opadowych-i-roztopowych/" TargetMode="External"/><Relationship Id="rId73" Type="http://schemas.openxmlformats.org/officeDocument/2006/relationships/hyperlink" Target="https://dialogspoleczny.krakow.pl/raport-z-konsultacji-dot-projektu-uchwaly-w-sprawie-przyjecia-programu-wspierania-rodziny-dla-gminy-miejskiej-krakow-na-lata-2019-2021/" TargetMode="External"/><Relationship Id="rId78" Type="http://schemas.openxmlformats.org/officeDocument/2006/relationships/hyperlink" Target="http://co.krakow.pl/" TargetMode="External"/><Relationship Id="rId81" Type="http://schemas.openxmlformats.org/officeDocument/2006/relationships/hyperlink" Target="http://rewitalizacja.krakow.pl/" TargetMode="External"/><Relationship Id="rId4" Type="http://schemas.openxmlformats.org/officeDocument/2006/relationships/hyperlink" Target="https://dialogspoleczny.krakow.pl/konsultacje-spoleczne/miejskiego-programu-ochrony-zdrowia-zdrowy-krakow-2019-2021-projekt/" TargetMode="External"/><Relationship Id="rId9" Type="http://schemas.openxmlformats.org/officeDocument/2006/relationships/hyperlink" Target="https://dialogspoleczny.krakow.pl/konsultacje-spoleczne/konsultacje-stawek-dotacji/" TargetMode="External"/><Relationship Id="rId13" Type="http://schemas.openxmlformats.org/officeDocument/2006/relationships/hyperlink" Target="https://dialogspoleczny.krakow.pl/konsultacje-spoleczne/autobusy-zeroemisyjne-konsultacje-spoleczne/" TargetMode="External"/><Relationship Id="rId18" Type="http://schemas.openxmlformats.org/officeDocument/2006/relationships/hyperlink" Target="https://dialogspoleczny.krakow.pl/konsultacje-spoleczne/dofinansowanie-spolek-wodnych-na-terenie-krakowa-konsultacje-spoleczne/" TargetMode="External"/><Relationship Id="rId39" Type="http://schemas.openxmlformats.org/officeDocument/2006/relationships/hyperlink" Target="https://dialogspoleczny.krakow.pl/konsultacje-spoleczne/konsultacje-spoleczne-dotyczace-projektu-nowelizacji-statutow-dzielnic-i-xviii-miasta-krakowa/" TargetMode="External"/><Relationship Id="rId34" Type="http://schemas.openxmlformats.org/officeDocument/2006/relationships/hyperlink" Target="https://dialogspoleczny.krakow.pl/konsultacje-spoleczne/konsultacje-spoleczne-dotyczace-przebudowy-ul-starowislnej/" TargetMode="External"/><Relationship Id="rId50" Type="http://schemas.openxmlformats.org/officeDocument/2006/relationships/hyperlink" Target="https://dialogspoleczny.krakow.pl/raport-z-konsultacji-programu-opieki-nad-zwierzetami-bezdomnymi-oraz-zapobiegania-bezdomnosci-zwierzat-na-rok-2019/" TargetMode="External"/><Relationship Id="rId55" Type="http://schemas.openxmlformats.org/officeDocument/2006/relationships/hyperlink" Target="https://dialogspoleczny.krakow.pl/konsultacje-spoleczne/konsultacje-spoleczne-dotyczace-strefy-platnego-parkowania/" TargetMode="External"/><Relationship Id="rId76" Type="http://schemas.openxmlformats.org/officeDocument/2006/relationships/hyperlink" Target="https://dialogspoleczny.krakow.pl/raport-z-konsultacji-dotyczacych-projektu-nowelizacji-statutow-dzielnic-i-xviii-miasta-krakowa/" TargetMode="External"/><Relationship Id="rId7" Type="http://schemas.openxmlformats.org/officeDocument/2006/relationships/hyperlink" Target="https://dialogspoleczny.krakow.pl/konsultacje-spoleczne/konsultacje-projektu-wieloletniego-programu-wspolpracy-gminy-miejskiej-krakow-z-organizacjami-pozarzadowymi-na-lata-2019-2022/" TargetMode="External"/><Relationship Id="rId71" Type="http://schemas.openxmlformats.org/officeDocument/2006/relationships/hyperlink" Target="https://dialogspoleczny.krakow.pl/raport-z-konsultacji-spolecznych-dotyczacych-przebudowy-ul-starowislnej/" TargetMode="External"/><Relationship Id="rId2" Type="http://schemas.openxmlformats.org/officeDocument/2006/relationships/hyperlink" Target="https://dialogspoleczny.krakow.pl/konsultacje-spoleczne/konsultacje-gminnego-programu-profilaktyki-i-rozwiazywania-problemow-alkoholowych-oraz-przeciwdzialania-narkomanii-na-rok-2019/" TargetMode="External"/><Relationship Id="rId29" Type="http://schemas.openxmlformats.org/officeDocument/2006/relationships/hyperlink" Target="https://dialogspoleczny.krakow.pl/konsultacje-spoleczne/konsultacje-w-sprawie-zasad-najmu-lokali-uzytkowych-dla-organizacji-pozarzadowych-w-gminie-miejskiej-krakow/" TargetMode="External"/><Relationship Id="rId24" Type="http://schemas.openxmlformats.org/officeDocument/2006/relationships/hyperlink" Target="https://dialogspoleczny.krakow.pl/konsultacje-spoleczne/muzeum-miejsca-pamieci-kl-plaszow-w-krakowie-konsultacje-spoleczne-wokol-zagadnien-zwiazanych-z-powstajacym-muzeum/" TargetMode="External"/><Relationship Id="rId40" Type="http://schemas.openxmlformats.org/officeDocument/2006/relationships/hyperlink" Target="https://dialogspoleczny.krakow.pl/konsultacje-spoleczne/konsultacje-spoleczne-dokumentu-pn-standardy-infrastruktury-pieszej-miasta-krakowa/" TargetMode="External"/><Relationship Id="rId45" Type="http://schemas.openxmlformats.org/officeDocument/2006/relationships/hyperlink" Target="https://dialogspoleczny.krakow.pl/konsultacje-spoleczne/miejskiego-programu-ochrony-zdrowia-zdrowy-krakow-2019-2021-projekt/" TargetMode="External"/><Relationship Id="rId66" Type="http://schemas.openxmlformats.org/officeDocument/2006/relationships/hyperlink" Target="https://dialogspoleczny.krakow.pl/konsultacje-spoleczne/konsultacje-spoleczne-regulaminu-budzetu-obywatelskiego-miasta-krakowa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ialogspoleczny.krakow.pl/konsultacje-spoleczne/konsultacje-dotyczace-zasad-udzielania-i-rozliczania-dotacji-celowej-na-zadania-sluzace-ochronie-zasobow-wodnych-w-ramach-krakowskiej-mikroretencji-wod-opadowych-i-roztopowych/" TargetMode="External"/><Relationship Id="rId21" Type="http://schemas.openxmlformats.org/officeDocument/2006/relationships/hyperlink" Target="https://dialogspoleczny.krakow.pl/konsultacje-spoleczne/konsultacje-gminnego-programu-profilaktyki-i-rozwiazywania-problemow-alkoholowych-oraz-przeciwdzialania-narkomanii-na-rok-2020/" TargetMode="External"/><Relationship Id="rId42" Type="http://schemas.openxmlformats.org/officeDocument/2006/relationships/hyperlink" Target="https://dialogspoleczny.krakow.pl/konsultacje-spoleczne/konsultacje-gminnego-programu-profilaktyki-i-rozwiazywania-problemow-alkoholowych-oraz-przeciwdzialania-narkomanii-na-rok-2019/" TargetMode="External"/><Relationship Id="rId47" Type="http://schemas.openxmlformats.org/officeDocument/2006/relationships/hyperlink" Target="https://dialogspoleczny.krakow.pl/raport-z-konsultacji-w-sprawie-stawek-dotacji/" TargetMode="External"/><Relationship Id="rId63" Type="http://schemas.openxmlformats.org/officeDocument/2006/relationships/hyperlink" Target="https://dialogspoleczny.krakow.pl/raport-z-konsultacji-dot-programu-opieki-nad-zwierzetami-bezdomnymi-oraz-zapobiegania-bezdomnosci-zwierzat-na-2020-r/" TargetMode="External"/><Relationship Id="rId68" Type="http://schemas.openxmlformats.org/officeDocument/2006/relationships/hyperlink" Target="https://dialogspoleczny.krakow.pl/program-ograniczania-emisji-komunikacyjnej-raport-z-konsultacji/" TargetMode="External"/><Relationship Id="rId16" Type="http://schemas.openxmlformats.org/officeDocument/2006/relationships/hyperlink" Target="https://dialogspoleczny.krakow.pl/konsultacje-spoleczne/konsultacje-spoleczne-dotyczace-strefy-platnego-parkowania/" TargetMode="External"/><Relationship Id="rId11" Type="http://schemas.openxmlformats.org/officeDocument/2006/relationships/hyperlink" Target="https://dialogspoleczny.krakow.pl/konsultacje-spoleczne/konsultacje-koncepcji-zagospodarowania-terenow-pod-estakadami-kolejowymi-pomiedzy-ul-kopernika-i-miodowa-w-krakowie/" TargetMode="External"/><Relationship Id="rId32" Type="http://schemas.openxmlformats.org/officeDocument/2006/relationships/hyperlink" Target="https://dialogspoleczny.krakow.pl/konsultacje-spoleczne/plac-zabaw-miedzy-ul-opolska-a-ul-krowoderskich-zuchow-konsultacje-spoleczne/" TargetMode="External"/><Relationship Id="rId37" Type="http://schemas.openxmlformats.org/officeDocument/2006/relationships/hyperlink" Target="https://dialogspoleczny.krakow.pl/konsultacje-spoleczne/park-przy-ulicy-karmelickej-konsultacje-spoleczne/" TargetMode="External"/><Relationship Id="rId53" Type="http://schemas.openxmlformats.org/officeDocument/2006/relationships/hyperlink" Target="https://dialogspoleczny.krakow.pl/konsultacje-spoleczne/konsultacje-w-sprawie-budowy-ul-iwaszki/" TargetMode="External"/><Relationship Id="rId58" Type="http://schemas.openxmlformats.org/officeDocument/2006/relationships/hyperlink" Target="https://dialogspoleczny.krakow.pl/8958-2/" TargetMode="External"/><Relationship Id="rId74" Type="http://schemas.openxmlformats.org/officeDocument/2006/relationships/hyperlink" Target="https://dialogspoleczny.krakow.pl/konsultacje-spoleczne/park-przy-ulicy-karmelickej-konsultacje-spoleczne/" TargetMode="External"/><Relationship Id="rId79" Type="http://schemas.openxmlformats.org/officeDocument/2006/relationships/hyperlink" Target="http://mops.krakow.pl/" TargetMode="External"/><Relationship Id="rId5" Type="http://schemas.openxmlformats.org/officeDocument/2006/relationships/hyperlink" Target="https://dialogspoleczny.krakow.pl/konsultacje-spoleczne/program-aktywnego-uczestnictwa-mlodziezy-w-zyciu-miasta-mlody-krakow-2-0-na-lata-2018-2023/" TargetMode="External"/><Relationship Id="rId61" Type="http://schemas.openxmlformats.org/officeDocument/2006/relationships/hyperlink" Target="https://dialogspoleczny.krakow.pl/muzeum-miejsca-pamieci-kl-plaszow-w-krakowie-raport-z-konsultacji/" TargetMode="External"/><Relationship Id="rId82" Type="http://schemas.openxmlformats.org/officeDocument/2006/relationships/printerSettings" Target="../printerSettings/printerSettings2.bin"/><Relationship Id="rId19" Type="http://schemas.openxmlformats.org/officeDocument/2006/relationships/hyperlink" Target="https://dialogspoleczny.krakow.pl/konsultacje-spoleczne/centrum-obywatelskiego-nowa-huta-konsultacje-spoleczne/" TargetMode="External"/><Relationship Id="rId14" Type="http://schemas.openxmlformats.org/officeDocument/2006/relationships/hyperlink" Target="https://dialogspoleczny.krakow.pl/konsultacje-spoleczne/konsultacje-powiatowego-programu-dzialania-na-rzecz-osob-niepelnosprawnych-na-lata-2019-2022/" TargetMode="External"/><Relationship Id="rId22" Type="http://schemas.openxmlformats.org/officeDocument/2006/relationships/hyperlink" Target="https://dialogspoleczny.krakow.pl/konsultacje-spoleczne/konsultacje-projektu-programu-wspolpracy-gminy-miejskiej-krakow-na-rok-2020-z-organizacjami-pozarzadowymi/" TargetMode="External"/><Relationship Id="rId27" Type="http://schemas.openxmlformats.org/officeDocument/2006/relationships/hyperlink" Target="https://dialogspoleczny.krakow.pl/konsultacje-spoleczne/konsultacje-spoleczne-regulaminu-budzetu-obywatelskiego-miasta-krakowa/" TargetMode="External"/><Relationship Id="rId30" Type="http://schemas.openxmlformats.org/officeDocument/2006/relationships/hyperlink" Target="https://dialogspoleczny.krakow.pl/konsultacje-spoleczne/budowa-drogi-do-planowanego-malopolskiego-centrum-nauki-konsultacje-spoleczne/" TargetMode="External"/><Relationship Id="rId35" Type="http://schemas.openxmlformats.org/officeDocument/2006/relationships/hyperlink" Target="https://dialogspoleczny.krakow.pl/konsultacje-spoleczne/konsultacje-programu-wspierania-rodziny-dla-gminy-miejskiej-krakow-na-lata-2019-2021/" TargetMode="External"/><Relationship Id="rId43" Type="http://schemas.openxmlformats.org/officeDocument/2006/relationships/hyperlink" Target="https://dialogspoleczny.krakow.pl/raport-z-konsultacji-dot-programu-wspolpracy-gminy-miejskiej-krakow-na-rok-2019-z-organizacjami-pozarzadowymi/" TargetMode="External"/><Relationship Id="rId48" Type="http://schemas.openxmlformats.org/officeDocument/2006/relationships/hyperlink" Target="https://dialogspoleczny.krakow.pl/profesjonalny-osrodek-rehabilitacji-dzikich-zwierzat-na-terenie-gminy-miejskiej-krakow-raport-z-konsultacji/" TargetMode="External"/><Relationship Id="rId56" Type="http://schemas.openxmlformats.org/officeDocument/2006/relationships/hyperlink" Target="https://dialogspoleczny.krakow.pl/krakowski-program-wspierania-uzdolnionych-uczniow-raport-z-konsultacji/" TargetMode="External"/><Relationship Id="rId64" Type="http://schemas.openxmlformats.org/officeDocument/2006/relationships/hyperlink" Target="https://dialogspoleczny.krakow.pl/raport-z-konsultacji-dot-zasad-udzielania-i-rozliczania-dotacji-celowej-na-zadania-sluzace-ochronie-zasobow-wodnych-w-ramach-krakowskiej-mikroretencji-wod-opadowych-i-roztopowych/" TargetMode="External"/><Relationship Id="rId69" Type="http://schemas.openxmlformats.org/officeDocument/2006/relationships/hyperlink" Target="https://dialogspoleczny.krakow.pl/raport-z-konsultacji-dotyczacych-modernizacji-placu-zabaw-miedzy-ul-opolska-a-ul-krowoderskich-zuchow/" TargetMode="External"/><Relationship Id="rId77" Type="http://schemas.openxmlformats.org/officeDocument/2006/relationships/hyperlink" Target="http://co.krakow.pl/" TargetMode="External"/><Relationship Id="rId8" Type="http://schemas.openxmlformats.org/officeDocument/2006/relationships/hyperlink" Target="https://dialogspoleczny.krakow.pl/konsultacje-spoleczne/konsultacje-zalozen-do-otwartych-konkursow-na-zadania-jednoroczne-na-rok-2019-w-dziedzinie-kultury-sztuki-ochrony-dobr-kultury-i-dziedzictwa-narodowego/" TargetMode="External"/><Relationship Id="rId51" Type="http://schemas.openxmlformats.org/officeDocument/2006/relationships/hyperlink" Target="https://dialogspoleczny.krakow.pl/regulaminu-budzetu-obywatelskiego-miasta-krakowa-raport-z-konsultacji-spolecznych/" TargetMode="External"/><Relationship Id="rId72" Type="http://schemas.openxmlformats.org/officeDocument/2006/relationships/hyperlink" Target="https://dialogspoleczny.krakow.pl/raport-z-konsultacji-dot-projektu-uchwaly-w-sprawie-przyjecia-programu-wspierania-rodziny-dla-gminy-miejskiej-krakow-na-lata-2019-2021/" TargetMode="External"/><Relationship Id="rId80" Type="http://schemas.openxmlformats.org/officeDocument/2006/relationships/hyperlink" Target="http://rewitalizacja.krakow.pl/" TargetMode="External"/><Relationship Id="rId3" Type="http://schemas.openxmlformats.org/officeDocument/2006/relationships/hyperlink" Target="https://dialogspoleczny.krakow.pl/konsultacje-spoleczne/konsultacje-projektu-programu-wspolpracy-gminy-miejskiej-krakow-na-rok-2019-z-organizacjami-pozarzadowymi/" TargetMode="External"/><Relationship Id="rId12" Type="http://schemas.openxmlformats.org/officeDocument/2006/relationships/hyperlink" Target="https://dialogspoleczny.krakow.pl/konsultacje-spoleczne/konsultacje-programu-opieki-nad-zwierzetami-bezdomnymi-oraz-zapobiegania-bezdomnosci-zwierzat-na-2019-r/" TargetMode="External"/><Relationship Id="rId17" Type="http://schemas.openxmlformats.org/officeDocument/2006/relationships/hyperlink" Target="https://dialogspoleczny.krakow.pl/konsultacje-spoleczne/dofinansowanie-spolek-wodnych-na-terenie-krakowa-konsultacje-spoleczne/" TargetMode="External"/><Relationship Id="rId25" Type="http://schemas.openxmlformats.org/officeDocument/2006/relationships/hyperlink" Target="https://dialogspoleczny.krakow.pl/konsultacje-spoleczne/konsultacje-programu-opieki-nad-zwierzetami-bezdomnymi-oraz-zapobiegania-bezdomnosci-zwierzat-na-2020-r/" TargetMode="External"/><Relationship Id="rId33" Type="http://schemas.openxmlformats.org/officeDocument/2006/relationships/hyperlink" Target="https://dialogspoleczny.krakow.pl/konsultacje-spoleczne/konsultacje-spoleczne-dotyczace-przebudowy-ul-starowislnej/" TargetMode="External"/><Relationship Id="rId38" Type="http://schemas.openxmlformats.org/officeDocument/2006/relationships/hyperlink" Target="https://dialogspoleczny.krakow.pl/konsultacje-spoleczne/konsultacje-spoleczne-dotyczace-projektu-nowelizacji-statutow-dzielnic-i-xviii-miasta-krakowa/" TargetMode="External"/><Relationship Id="rId46" Type="http://schemas.openxmlformats.org/officeDocument/2006/relationships/hyperlink" Target="https://dialogspoleczny.krakow.pl/raport-z-konsultacji-w-sprawie-wieloletniego-programu-wspolpracy-gminy-miejskiej-krakow-z-organizacjami-pozarzadowymi-na-lata-2019-2022/" TargetMode="External"/><Relationship Id="rId59" Type="http://schemas.openxmlformats.org/officeDocument/2006/relationships/hyperlink" Target="https://dialogspoleczny.krakow.pl/konsultacje-spoleczne/konsultacje-gminnego-programu-profilaktyki-i-rozwiazywania-problemow-alkoholowych-oraz-przeciwdzialania-narkomanii-na-rok-2020/" TargetMode="External"/><Relationship Id="rId67" Type="http://schemas.openxmlformats.org/officeDocument/2006/relationships/hyperlink" Target="https://dialogspoleczny.krakow.pl/raport-z-konsultacji-projektu-budowy-drogi-laczacej-ul-stella-sawickiego-z-planowanym-malopolskim-centrum-nauki-przy-al-bora-komorowskiego/" TargetMode="External"/><Relationship Id="rId20" Type="http://schemas.openxmlformats.org/officeDocument/2006/relationships/hyperlink" Target="https://dialogspoleczny.krakow.pl/konsultacje-spoleczne/parametry-budynku-kompleksu-szkolno-przedszkolnego-w-miejscu-planowanej-budowy-centrum-obslugi-inwestora-przy-ulicy-centralnej-konsultacje-spoleczne/" TargetMode="External"/><Relationship Id="rId41" Type="http://schemas.openxmlformats.org/officeDocument/2006/relationships/hyperlink" Target="https://dialogspoleczny.krakow.pl/spotkajmy-sie-na-podworku-podsumowanie-spotkan-warsztatowych/" TargetMode="External"/><Relationship Id="rId54" Type="http://schemas.openxmlformats.org/officeDocument/2006/relationships/hyperlink" Target="https://dialogspoleczny.krakow.pl/konsultacje-spoleczne/konsultacje-spoleczne-dotyczace-strefy-platnego-parkowania/" TargetMode="External"/><Relationship Id="rId62" Type="http://schemas.openxmlformats.org/officeDocument/2006/relationships/hyperlink" Target="https://dialogspoleczny.krakow.pl/konsultacje-spoleczne/konsultacje-w-sprawie-ustanowienia-i-zniesienia-pomnikow-przyrody-na-terenie-miasta-krakowa/" TargetMode="External"/><Relationship Id="rId70" Type="http://schemas.openxmlformats.org/officeDocument/2006/relationships/hyperlink" Target="https://dialogspoleczny.krakow.pl/raport-z-konsultacji-spolecznych-dotyczacych-przebudowy-ul-starowislnej/" TargetMode="External"/><Relationship Id="rId75" Type="http://schemas.openxmlformats.org/officeDocument/2006/relationships/hyperlink" Target="https://dialogspoleczny.krakow.pl/raport-z-konsultacji-dotyczacych-projektu-nowelizacji-statutow-dzielnic-i-xviii-miasta-krakowa/" TargetMode="External"/><Relationship Id="rId1" Type="http://schemas.openxmlformats.org/officeDocument/2006/relationships/hyperlink" Target="https://dialogspoleczny.krakow.pl/konsultacje-spoleczne/spotkajmy-sie-na-podworku-cykl-spotkan-konsultacyjnych/" TargetMode="External"/><Relationship Id="rId6" Type="http://schemas.openxmlformats.org/officeDocument/2006/relationships/hyperlink" Target="https://dialogspoleczny.krakow.pl/konsultacje-spoleczne/iii-etap-konsultacji-w-sprawie-miejskiego-programu-ochrony-zdrowia-psychicznego-na-lata-2019-2021/" TargetMode="External"/><Relationship Id="rId15" Type="http://schemas.openxmlformats.org/officeDocument/2006/relationships/hyperlink" Target="https://dialogspoleczny.krakow.pl/konsultacje-spoleczne/konsultacje-w-sprawie-budowy-ul-iwaszki/" TargetMode="External"/><Relationship Id="rId23" Type="http://schemas.openxmlformats.org/officeDocument/2006/relationships/hyperlink" Target="https://dialogspoleczny.krakow.pl/konsultacje-spoleczne/muzeum-miejsca-pamieci-kl-plaszow-w-krakowie-konsultacje-spoleczne-wokol-zagadnien-zwiazanych-z-powstajacym-muzeum/" TargetMode="External"/><Relationship Id="rId28" Type="http://schemas.openxmlformats.org/officeDocument/2006/relationships/hyperlink" Target="https://dialogspoleczny.krakow.pl/konsultacje-spoleczne/konsultacje-w-sprawie-zasad-najmu-lokali-uzytkowych-dla-organizacji-pozarzadowych-w-gminie-miejskiej-krakow/" TargetMode="External"/><Relationship Id="rId36" Type="http://schemas.openxmlformats.org/officeDocument/2006/relationships/hyperlink" Target="https://dialogspoleczny.krakow.pl/konsultacje-dotyczace-klastra-innowacji-spoleczno-gospodarczych-na-zablociu/" TargetMode="External"/><Relationship Id="rId49" Type="http://schemas.openxmlformats.org/officeDocument/2006/relationships/hyperlink" Target="https://dialogspoleczny.krakow.pl/raport-z-konsultacji-programu-opieki-nad-zwierzetami-bezdomnymi-oraz-zapobiegania-bezdomnosci-zwierzat-na-rok-2019/" TargetMode="External"/><Relationship Id="rId57" Type="http://schemas.openxmlformats.org/officeDocument/2006/relationships/hyperlink" Target="https://dialogspoleczny.krakow.pl/konsultacje-spoleczne/centrum-obywatelskiego-nowa-huta-konsultacje-spoleczne/" TargetMode="External"/><Relationship Id="rId10" Type="http://schemas.openxmlformats.org/officeDocument/2006/relationships/hyperlink" Target="https://dialogspoleczny.krakow.pl/konsultacje-spoleczne/profesjonalny-osrodek-rehabilitacji-dzikich-zwierzat-na-terenie-gminy-miejskiej-krakow/" TargetMode="External"/><Relationship Id="rId31" Type="http://schemas.openxmlformats.org/officeDocument/2006/relationships/hyperlink" Target="https://dialogspoleczny.krakow.pl/konsultacje-spoleczne/programu-ograniczania-emisji-komunikacyjnej-konsultacje-spoleczne/" TargetMode="External"/><Relationship Id="rId44" Type="http://schemas.openxmlformats.org/officeDocument/2006/relationships/hyperlink" Target="https://dialogspoleczny.krakow.pl/konsultacje-spoleczne/miejskiego-programu-ochrony-zdrowia-zdrowy-krakow-2019-2021-projekt/" TargetMode="External"/><Relationship Id="rId52" Type="http://schemas.openxmlformats.org/officeDocument/2006/relationships/hyperlink" Target="https://dialogspoleczny.krakow.pl/konsultacje-spoleczne/konsultacje-powiatowego-programu-dzialania-na-rzecz-osob-niepelnosprawnych-na-lata-2019-2022/" TargetMode="External"/><Relationship Id="rId60" Type="http://schemas.openxmlformats.org/officeDocument/2006/relationships/hyperlink" Target="https://dialogspoleczny.krakow.pl/raport-z-konsultacji-dotyczacych-nowego-projektu-programu-wspolpracy-gminy-miejskiej-krakow-na-rok-2020-z-organizacjami-pozarzadowymi/" TargetMode="External"/><Relationship Id="rId65" Type="http://schemas.openxmlformats.org/officeDocument/2006/relationships/hyperlink" Target="https://dialogspoleczny.krakow.pl/konsultacje-spoleczne/konsultacje-spoleczne-regulaminu-budzetu-obywatelskiego-miasta-krakowa/" TargetMode="External"/><Relationship Id="rId73" Type="http://schemas.openxmlformats.org/officeDocument/2006/relationships/hyperlink" Target="https://dialogspoleczny.krakow.pl/raport-z-konsultacji-dot-wypracowania-zasad-i-formuly-funkcjonowania-klastra-innowacji-spoleczno-gospodarczych-zablocie-20-22-budynek-a/" TargetMode="External"/><Relationship Id="rId78" Type="http://schemas.openxmlformats.org/officeDocument/2006/relationships/hyperlink" Target="http://mops.krakow.pl/" TargetMode="External"/><Relationship Id="rId81" Type="http://schemas.openxmlformats.org/officeDocument/2006/relationships/hyperlink" Target="https://dialogspoleczny.krakow.pl/konsultacje-projektu-regulaminu-budzetu-obywatelskiego-miasta-krakowa/" TargetMode="External"/><Relationship Id="rId4" Type="http://schemas.openxmlformats.org/officeDocument/2006/relationships/hyperlink" Target="https://dialogspoleczny.krakow.pl/konsultacje-spoleczne/miejskiego-programu-ochrony-zdrowia-zdrowy-krakow-2019-2021-projekt/" TargetMode="External"/><Relationship Id="rId9" Type="http://schemas.openxmlformats.org/officeDocument/2006/relationships/hyperlink" Target="https://dialogspoleczny.krakow.pl/konsultacje-spoleczne/konsultacje-stawek-dotacji/" TargetMode="External"/><Relationship Id="rId13" Type="http://schemas.openxmlformats.org/officeDocument/2006/relationships/hyperlink" Target="https://dialogspoleczny.krakow.pl/konsultacje-spoleczne/autobusy-zeroemisyjne-konsultacje-spoleczne/" TargetMode="External"/><Relationship Id="rId18" Type="http://schemas.openxmlformats.org/officeDocument/2006/relationships/hyperlink" Target="https://dialogspoleczny.krakow.pl/konsultacje-spoleczne/krakowski-program-wspierania-uzdolnionych-uczniow-konsultacje-spoleczne/" TargetMode="External"/><Relationship Id="rId39" Type="http://schemas.openxmlformats.org/officeDocument/2006/relationships/hyperlink" Target="https://dialogspoleczny.krakow.pl/konsultacje-spoleczne/konsultacje-spoleczne-dokumentu-pn-standardy-infrastruktury-pieszej-miasta-krakowa/" TargetMode="External"/><Relationship Id="rId34" Type="http://schemas.openxmlformats.org/officeDocument/2006/relationships/hyperlink" Target="https://dialogspoleczny.krakow.pl/konsultacje-spoleczne/konsultacje-powiatowego-programu-rozwoju-pieczy-zastepczej-w-gminie-miejskiej-krakow-na-lata-2020-2022/" TargetMode="External"/><Relationship Id="rId50" Type="http://schemas.openxmlformats.org/officeDocument/2006/relationships/hyperlink" Target="https://dialogspoleczny.krakow.pl/raport-z-konsultacji-analizy-kosztow-i-korzysci-zwiazanych-z-wykorzystywaniem-autobusow-zeroemisyjnych/" TargetMode="External"/><Relationship Id="rId55" Type="http://schemas.openxmlformats.org/officeDocument/2006/relationships/hyperlink" Target="https://dialogspoleczny.krakow.pl/konsultacje-spoleczne/dofinansowanie-spolek-wodnych-na-terenie-krakowa-konsultacje-spoleczne/" TargetMode="External"/><Relationship Id="rId76" Type="http://schemas.openxmlformats.org/officeDocument/2006/relationships/hyperlink" Target="https://dialogspoleczny.krakow.pl/raport-z-konsultacji-dokumentu-pn-standardy-infrastruktury-pieszej-miasta-krakowa/" TargetMode="External"/><Relationship Id="rId7" Type="http://schemas.openxmlformats.org/officeDocument/2006/relationships/hyperlink" Target="https://dialogspoleczny.krakow.pl/konsultacje-spoleczne/konsultacje-projektu-wieloletniego-programu-wspolpracy-gminy-miejskiej-krakow-z-organizacjami-pozarzadowymi-na-lata-2019-2022/" TargetMode="External"/><Relationship Id="rId71" Type="http://schemas.openxmlformats.org/officeDocument/2006/relationships/hyperlink" Target="https://dialogspoleczny.krakow.pl/powiatowy-program-rozwoju-pieczy-zastepczej-w-gminie-miejskiej-krakow-na-lata-2020-2022-raport-z-konsultacji/" TargetMode="External"/><Relationship Id="rId2" Type="http://schemas.openxmlformats.org/officeDocument/2006/relationships/hyperlink" Target="https://dialogspoleczny.krakow.pl/konsultacje-spoleczne/konsultacje-gminnego-programu-profilaktyki-i-rozwiazywania-problemow-alkoholowych-oraz-przeciwdzialania-narkomanii-na-rok-2019/" TargetMode="External"/><Relationship Id="rId29" Type="http://schemas.openxmlformats.org/officeDocument/2006/relationships/hyperlink" Target="https://dialogspoleczny.krakow.pl/konsultacje-spoleczne/zmiana-w-zintegrowanym-systemie-gospodarowania-odpadami-komunalnymi-na-terenie-gminy-miejskiej-krakow-konsultacje-spoleczne/" TargetMode="External"/><Relationship Id="rId24" Type="http://schemas.openxmlformats.org/officeDocument/2006/relationships/hyperlink" Target="https://dialogspoleczny.krakow.pl/konsultacje-spoleczne/konsultacje-w-sprawie-ustanowienia-i-zniesienia-pomnikow-przyrody-na-terenie-miasta-krakowa/" TargetMode="External"/><Relationship Id="rId40" Type="http://schemas.openxmlformats.org/officeDocument/2006/relationships/hyperlink" Target="https://dialogspoleczny.krakow.pl/konsultacje-spoleczne/konsultacje-spoleczne-dotyczace-programu-aktywnosci-spolecznej-i-integracji-osob-starszych-na-lata-2021-2025-okreslajacego-kierunki-dzialan-gminy-miejskiej-krakow-w-obszarze-polityki-senioralnej/" TargetMode="External"/><Relationship Id="rId45" Type="http://schemas.openxmlformats.org/officeDocument/2006/relationships/hyperlink" Target="https://dialogspoleczny.krakow.pl/konsultacje-spoleczne/program-aktywnego-uczestnictwa-mlodziezy-w-zyciu-miasta-mlody-krakow-2-0-na-lata-2018-2023/" TargetMode="External"/><Relationship Id="rId66" Type="http://schemas.openxmlformats.org/officeDocument/2006/relationships/hyperlink" Target="https://dialogspoleczny.krakow.pl/zintegrowany-system-gospodarowania-odpadami-komunalnymi-na-terenie-gminy-miejskiej-krakow-raport-z-konsultacj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3FF3-CA6D-4720-BFB2-4ACEFC5C645A}">
  <dimension ref="B7:E20"/>
  <sheetViews>
    <sheetView showGridLines="0" workbookViewId="0">
      <selection activeCell="I29" sqref="I29"/>
    </sheetView>
  </sheetViews>
  <sheetFormatPr defaultRowHeight="14.25" x14ac:dyDescent="0.2"/>
  <sheetData>
    <row r="7" spans="2:5" x14ac:dyDescent="0.2">
      <c r="B7" t="s">
        <v>498</v>
      </c>
    </row>
    <row r="9" spans="2:5" x14ac:dyDescent="0.2">
      <c r="B9" s="87" t="s">
        <v>509</v>
      </c>
    </row>
    <row r="10" spans="2:5" x14ac:dyDescent="0.2">
      <c r="B10" s="87" t="s">
        <v>510</v>
      </c>
    </row>
    <row r="12" spans="2:5" x14ac:dyDescent="0.2">
      <c r="B12" s="87" t="s">
        <v>511</v>
      </c>
    </row>
    <row r="13" spans="2:5" x14ac:dyDescent="0.2">
      <c r="C13" s="88">
        <v>-97</v>
      </c>
      <c r="D13" s="88" t="s">
        <v>496</v>
      </c>
      <c r="E13" s="88"/>
    </row>
    <row r="14" spans="2:5" x14ac:dyDescent="0.2">
      <c r="C14" s="88">
        <v>-98</v>
      </c>
      <c r="D14" s="88" t="s">
        <v>512</v>
      </c>
      <c r="E14" s="88"/>
    </row>
    <row r="15" spans="2:5" x14ac:dyDescent="0.2">
      <c r="C15" s="88">
        <v>-99</v>
      </c>
      <c r="D15" s="88" t="s">
        <v>513</v>
      </c>
      <c r="E15" s="88"/>
    </row>
    <row r="16" spans="2:5" x14ac:dyDescent="0.2">
      <c r="C16" s="88">
        <v>-997</v>
      </c>
      <c r="D16" s="88" t="s">
        <v>514</v>
      </c>
      <c r="E16" s="88"/>
    </row>
    <row r="17" spans="2:5" x14ac:dyDescent="0.2">
      <c r="C17" s="88">
        <v>-998</v>
      </c>
      <c r="D17" s="88" t="s">
        <v>497</v>
      </c>
      <c r="E17" s="88"/>
    </row>
    <row r="19" spans="2:5" x14ac:dyDescent="0.2">
      <c r="B19" s="87" t="s">
        <v>515</v>
      </c>
    </row>
    <row r="20" spans="2:5" x14ac:dyDescent="0.2">
      <c r="B20" s="87" t="s">
        <v>516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U1047"/>
  <sheetViews>
    <sheetView workbookViewId="0">
      <pane xSplit="5" ySplit="5" topLeftCell="AN36" activePane="bottomRight" state="frozen"/>
      <selection pane="topRight" activeCell="F1" sqref="F1"/>
      <selection pane="bottomLeft" activeCell="A6" sqref="A6"/>
      <selection pane="bottomRight" activeCell="AP42" sqref="AP42"/>
    </sheetView>
  </sheetViews>
  <sheetFormatPr defaultColWidth="12.625" defaultRowHeight="15" customHeight="1" x14ac:dyDescent="0.25"/>
  <cols>
    <col min="1" max="1" width="12.625" style="161"/>
    <col min="2" max="2" width="10.25" style="161" customWidth="1"/>
    <col min="3" max="3" width="11.75" style="161" customWidth="1"/>
    <col min="4" max="4" width="36.375" style="161" customWidth="1"/>
    <col min="5" max="5" width="23.875" style="173" customWidth="1"/>
    <col min="6" max="46" width="12.625" style="161"/>
    <col min="47" max="47" width="104" style="161" customWidth="1"/>
    <col min="48" max="16384" width="12.625" style="161"/>
  </cols>
  <sheetData>
    <row r="1" spans="1:47" ht="15.75" x14ac:dyDescent="0.25">
      <c r="A1" s="95" t="s">
        <v>10</v>
      </c>
      <c r="B1" s="179" t="s">
        <v>11</v>
      </c>
      <c r="E1" s="89" t="s">
        <v>12</v>
      </c>
      <c r="F1" s="160"/>
      <c r="AT1" s="90"/>
      <c r="AU1" s="90"/>
    </row>
    <row r="2" spans="1:47" ht="15.75" x14ac:dyDescent="0.25">
      <c r="B2" s="180"/>
      <c r="E2" s="89" t="s">
        <v>120</v>
      </c>
      <c r="F2" s="91">
        <v>1</v>
      </c>
      <c r="G2" s="92">
        <v>2</v>
      </c>
      <c r="H2" s="92">
        <v>3</v>
      </c>
      <c r="I2" s="92">
        <v>4</v>
      </c>
      <c r="J2" s="92">
        <v>5</v>
      </c>
      <c r="K2" s="92">
        <v>6</v>
      </c>
      <c r="L2" s="92">
        <v>7</v>
      </c>
      <c r="M2" s="92">
        <v>8</v>
      </c>
      <c r="N2" s="92">
        <v>9</v>
      </c>
      <c r="O2" s="92">
        <v>10</v>
      </c>
      <c r="P2" s="92">
        <v>11</v>
      </c>
      <c r="Q2" s="92">
        <v>12</v>
      </c>
      <c r="R2" s="92">
        <v>13</v>
      </c>
      <c r="S2" s="92">
        <v>14</v>
      </c>
      <c r="T2" s="92">
        <v>15</v>
      </c>
      <c r="U2" s="92">
        <v>16</v>
      </c>
      <c r="V2" s="92">
        <v>17</v>
      </c>
      <c r="W2" s="92">
        <v>18</v>
      </c>
      <c r="X2" s="92">
        <v>19</v>
      </c>
      <c r="Y2" s="92">
        <v>20</v>
      </c>
      <c r="Z2" s="92">
        <v>21</v>
      </c>
      <c r="AA2" s="92">
        <v>22</v>
      </c>
      <c r="AB2" s="92">
        <v>23</v>
      </c>
      <c r="AC2" s="92">
        <v>24</v>
      </c>
      <c r="AD2" s="92">
        <v>25</v>
      </c>
      <c r="AE2" s="92">
        <v>26</v>
      </c>
      <c r="AF2" s="92">
        <v>27</v>
      </c>
      <c r="AG2" s="92">
        <v>28</v>
      </c>
      <c r="AH2" s="92">
        <v>29</v>
      </c>
      <c r="AI2" s="92">
        <v>30</v>
      </c>
      <c r="AJ2" s="92">
        <v>31</v>
      </c>
      <c r="AK2" s="92">
        <v>32</v>
      </c>
      <c r="AL2" s="92">
        <v>33</v>
      </c>
      <c r="AM2" s="92">
        <v>34</v>
      </c>
      <c r="AN2" s="92">
        <v>35</v>
      </c>
      <c r="AO2" s="92">
        <v>36</v>
      </c>
      <c r="AP2" s="92">
        <v>38</v>
      </c>
      <c r="AQ2" s="92">
        <v>40</v>
      </c>
      <c r="AR2" s="92">
        <v>45</v>
      </c>
      <c r="AS2" s="92">
        <v>46</v>
      </c>
      <c r="AT2" s="92">
        <v>47</v>
      </c>
      <c r="AU2" s="90"/>
    </row>
    <row r="3" spans="1:47" ht="15.75" x14ac:dyDescent="0.25">
      <c r="B3" s="180"/>
      <c r="E3" s="89" t="s">
        <v>121</v>
      </c>
      <c r="F3" s="93" t="s">
        <v>122</v>
      </c>
      <c r="G3" s="94" t="s">
        <v>123</v>
      </c>
      <c r="H3" s="94" t="s">
        <v>124</v>
      </c>
      <c r="I3" s="94" t="s">
        <v>125</v>
      </c>
      <c r="J3" s="94" t="s">
        <v>126</v>
      </c>
      <c r="K3" s="94" t="s">
        <v>127</v>
      </c>
      <c r="L3" s="94" t="s">
        <v>128</v>
      </c>
      <c r="M3" s="94" t="s">
        <v>129</v>
      </c>
      <c r="N3" s="94" t="s">
        <v>130</v>
      </c>
      <c r="O3" s="94" t="s">
        <v>131</v>
      </c>
      <c r="P3" s="94" t="s">
        <v>132</v>
      </c>
      <c r="Q3" s="94" t="s">
        <v>133</v>
      </c>
      <c r="R3" s="94" t="s">
        <v>134</v>
      </c>
      <c r="S3" s="94" t="s">
        <v>135</v>
      </c>
      <c r="T3" s="94" t="s">
        <v>136</v>
      </c>
      <c r="U3" s="94" t="s">
        <v>137</v>
      </c>
      <c r="V3" s="94" t="s">
        <v>138</v>
      </c>
      <c r="W3" s="94" t="s">
        <v>139</v>
      </c>
      <c r="X3" s="94" t="s">
        <v>140</v>
      </c>
      <c r="Y3" s="94" t="s">
        <v>141</v>
      </c>
      <c r="Z3" s="94" t="s">
        <v>142</v>
      </c>
      <c r="AA3" s="94" t="s">
        <v>143</v>
      </c>
      <c r="AB3" s="94" t="s">
        <v>144</v>
      </c>
      <c r="AC3" s="94" t="s">
        <v>145</v>
      </c>
      <c r="AD3" s="94" t="s">
        <v>146</v>
      </c>
      <c r="AE3" s="94" t="s">
        <v>147</v>
      </c>
      <c r="AF3" s="94" t="s">
        <v>148</v>
      </c>
      <c r="AG3" s="94" t="s">
        <v>135</v>
      </c>
      <c r="AH3" s="94" t="s">
        <v>149</v>
      </c>
      <c r="AI3" s="94" t="s">
        <v>150</v>
      </c>
      <c r="AJ3" s="94" t="s">
        <v>151</v>
      </c>
      <c r="AK3" s="94" t="s">
        <v>152</v>
      </c>
      <c r="AL3" s="94" t="s">
        <v>153</v>
      </c>
      <c r="AM3" s="94" t="s">
        <v>154</v>
      </c>
      <c r="AN3" s="94" t="s">
        <v>155</v>
      </c>
      <c r="AO3" s="94" t="s">
        <v>156</v>
      </c>
      <c r="AP3" s="94" t="s">
        <v>157</v>
      </c>
      <c r="AQ3" s="94" t="s">
        <v>158</v>
      </c>
      <c r="AR3" s="94" t="s">
        <v>159</v>
      </c>
      <c r="AS3" s="94" t="s">
        <v>160</v>
      </c>
      <c r="AT3" s="94" t="s">
        <v>161</v>
      </c>
      <c r="AU3" s="90"/>
    </row>
    <row r="4" spans="1:47" ht="15.75" x14ac:dyDescent="0.25">
      <c r="A4" s="95"/>
      <c r="B4" s="96"/>
      <c r="C4" s="97"/>
      <c r="D4" s="97"/>
      <c r="E4" s="98" t="s">
        <v>162</v>
      </c>
      <c r="F4" s="162" t="s">
        <v>163</v>
      </c>
      <c r="G4" s="162" t="s">
        <v>164</v>
      </c>
      <c r="H4" s="162" t="s">
        <v>165</v>
      </c>
      <c r="I4" s="162" t="s">
        <v>166</v>
      </c>
      <c r="J4" s="162" t="s">
        <v>167</v>
      </c>
      <c r="K4" s="162" t="s">
        <v>168</v>
      </c>
      <c r="L4" s="162" t="s">
        <v>169</v>
      </c>
      <c r="M4" s="162" t="s">
        <v>170</v>
      </c>
      <c r="N4" s="162" t="s">
        <v>171</v>
      </c>
      <c r="O4" s="162" t="s">
        <v>172</v>
      </c>
      <c r="P4" s="162" t="s">
        <v>173</v>
      </c>
      <c r="Q4" s="162" t="s">
        <v>174</v>
      </c>
      <c r="R4" s="162" t="s">
        <v>175</v>
      </c>
      <c r="S4" s="228" t="s">
        <v>517</v>
      </c>
      <c r="T4" s="162" t="s">
        <v>176</v>
      </c>
      <c r="U4" s="162" t="s">
        <v>177</v>
      </c>
      <c r="V4" s="162" t="s">
        <v>178</v>
      </c>
      <c r="W4" s="162" t="s">
        <v>179</v>
      </c>
      <c r="X4" s="162" t="s">
        <v>180</v>
      </c>
      <c r="Y4" s="162" t="s">
        <v>181</v>
      </c>
      <c r="Z4" s="162" t="s">
        <v>182</v>
      </c>
      <c r="AA4" s="162" t="s">
        <v>183</v>
      </c>
      <c r="AB4" s="162" t="s">
        <v>184</v>
      </c>
      <c r="AC4" s="162" t="s">
        <v>185</v>
      </c>
      <c r="AD4" s="162" t="s">
        <v>186</v>
      </c>
      <c r="AE4" s="162" t="s">
        <v>187</v>
      </c>
      <c r="AF4" s="162" t="s">
        <v>188</v>
      </c>
      <c r="AG4" s="162" t="s">
        <v>189</v>
      </c>
      <c r="AH4" s="162" t="s">
        <v>190</v>
      </c>
      <c r="AI4" s="162" t="s">
        <v>191</v>
      </c>
      <c r="AJ4" s="162" t="s">
        <v>192</v>
      </c>
      <c r="AK4" s="162" t="s">
        <v>193</v>
      </c>
      <c r="AL4" s="162" t="s">
        <v>194</v>
      </c>
      <c r="AM4" s="162" t="s">
        <v>195</v>
      </c>
      <c r="AN4" s="162" t="s">
        <v>196</v>
      </c>
      <c r="AO4" s="162" t="s">
        <v>197</v>
      </c>
      <c r="AP4" s="228" t="s">
        <v>518</v>
      </c>
      <c r="AQ4" s="162" t="s">
        <v>198</v>
      </c>
      <c r="AR4" s="162" t="s">
        <v>199</v>
      </c>
      <c r="AS4" s="162" t="s">
        <v>200</v>
      </c>
      <c r="AT4" s="162" t="s">
        <v>201</v>
      </c>
      <c r="AU4" s="90"/>
    </row>
    <row r="5" spans="1:47" ht="15.75" x14ac:dyDescent="0.25">
      <c r="A5" s="95"/>
      <c r="B5" s="96"/>
      <c r="C5" s="97"/>
      <c r="D5" s="97"/>
      <c r="E5" s="89" t="s">
        <v>202</v>
      </c>
      <c r="F5" s="99" t="s">
        <v>203</v>
      </c>
      <c r="G5" s="100" t="s">
        <v>164</v>
      </c>
      <c r="H5" s="101" t="s">
        <v>204</v>
      </c>
      <c r="I5" s="100" t="s">
        <v>504</v>
      </c>
      <c r="J5" s="100" t="s">
        <v>167</v>
      </c>
      <c r="K5" s="94"/>
      <c r="L5" s="101" t="s">
        <v>205</v>
      </c>
      <c r="M5" s="94"/>
      <c r="N5" s="101" t="s">
        <v>206</v>
      </c>
      <c r="O5" s="101" t="s">
        <v>207</v>
      </c>
      <c r="P5" s="94"/>
      <c r="Q5" s="101" t="s">
        <v>208</v>
      </c>
      <c r="R5" s="101" t="s">
        <v>209</v>
      </c>
      <c r="S5" s="101" t="s">
        <v>210</v>
      </c>
      <c r="T5" s="100" t="s">
        <v>505</v>
      </c>
      <c r="U5" s="100" t="s">
        <v>506</v>
      </c>
      <c r="V5" s="100" t="s">
        <v>507</v>
      </c>
      <c r="W5" s="100" t="s">
        <v>179</v>
      </c>
      <c r="X5" s="101" t="s">
        <v>211</v>
      </c>
      <c r="Y5" s="162" t="s">
        <v>181</v>
      </c>
      <c r="Z5" s="101" t="s">
        <v>212</v>
      </c>
      <c r="AA5" s="162" t="s">
        <v>183</v>
      </c>
      <c r="AB5" s="101" t="s">
        <v>213</v>
      </c>
      <c r="AC5" s="101" t="s">
        <v>214</v>
      </c>
      <c r="AD5" s="100" t="s">
        <v>508</v>
      </c>
      <c r="AE5" s="101" t="s">
        <v>215</v>
      </c>
      <c r="AF5" s="101" t="s">
        <v>216</v>
      </c>
      <c r="AG5" s="162" t="s">
        <v>189</v>
      </c>
      <c r="AH5" s="94"/>
      <c r="AI5" s="101" t="s">
        <v>217</v>
      </c>
      <c r="AJ5" s="101" t="s">
        <v>218</v>
      </c>
      <c r="AK5" s="101" t="s">
        <v>219</v>
      </c>
      <c r="AL5" s="101" t="s">
        <v>220</v>
      </c>
      <c r="AM5" s="101" t="s">
        <v>221</v>
      </c>
      <c r="AN5" s="101" t="s">
        <v>222</v>
      </c>
      <c r="AO5" s="101" t="s">
        <v>223</v>
      </c>
      <c r="AP5" s="101" t="s">
        <v>224</v>
      </c>
      <c r="AQ5" s="162" t="s">
        <v>225</v>
      </c>
      <c r="AR5" s="102" t="s">
        <v>226</v>
      </c>
      <c r="AS5" s="102" t="s">
        <v>227</v>
      </c>
      <c r="AT5" s="103"/>
      <c r="AU5" s="90"/>
    </row>
    <row r="6" spans="1:47" ht="15.75" x14ac:dyDescent="0.25">
      <c r="A6" s="104" t="s">
        <v>13</v>
      </c>
      <c r="B6" s="105" t="s">
        <v>0</v>
      </c>
      <c r="C6" s="104" t="s">
        <v>14</v>
      </c>
      <c r="D6" s="104" t="s">
        <v>15</v>
      </c>
      <c r="E6" s="105" t="s">
        <v>228</v>
      </c>
      <c r="F6" s="106">
        <v>1</v>
      </c>
      <c r="G6" s="107">
        <v>1</v>
      </c>
      <c r="H6" s="107">
        <v>0</v>
      </c>
      <c r="I6" s="107">
        <v>0</v>
      </c>
      <c r="J6" s="107">
        <v>1</v>
      </c>
      <c r="K6" s="107">
        <v>0</v>
      </c>
      <c r="L6" s="107">
        <v>0</v>
      </c>
      <c r="M6" s="107">
        <v>0</v>
      </c>
      <c r="N6" s="107">
        <v>0</v>
      </c>
      <c r="O6" s="107">
        <v>1</v>
      </c>
      <c r="P6" s="107">
        <v>0</v>
      </c>
      <c r="Q6" s="107">
        <v>0</v>
      </c>
      <c r="R6" s="107">
        <v>1</v>
      </c>
      <c r="S6" s="107">
        <v>1</v>
      </c>
      <c r="T6" s="107">
        <v>1</v>
      </c>
      <c r="U6" s="107">
        <v>1</v>
      </c>
      <c r="V6" s="107">
        <v>1</v>
      </c>
      <c r="W6" s="107">
        <v>1</v>
      </c>
      <c r="X6" s="107">
        <v>0</v>
      </c>
      <c r="Y6" s="107">
        <v>1</v>
      </c>
      <c r="Z6" s="107">
        <v>1</v>
      </c>
      <c r="AA6" s="107">
        <v>1</v>
      </c>
      <c r="AB6" s="107">
        <v>1</v>
      </c>
      <c r="AC6" s="107">
        <v>1</v>
      </c>
      <c r="AD6" s="107">
        <v>1</v>
      </c>
      <c r="AE6" s="107">
        <v>0</v>
      </c>
      <c r="AF6" s="107">
        <v>1</v>
      </c>
      <c r="AG6" s="107">
        <v>1</v>
      </c>
      <c r="AH6" s="107">
        <v>1</v>
      </c>
      <c r="AI6" s="107">
        <v>1</v>
      </c>
      <c r="AJ6" s="107">
        <v>0</v>
      </c>
      <c r="AK6" s="107">
        <v>1</v>
      </c>
      <c r="AL6" s="107">
        <v>1</v>
      </c>
      <c r="AM6" s="107">
        <v>0</v>
      </c>
      <c r="AN6" s="107">
        <v>0</v>
      </c>
      <c r="AO6" s="107">
        <v>0</v>
      </c>
      <c r="AP6" s="107">
        <v>1</v>
      </c>
      <c r="AQ6" s="107">
        <v>0</v>
      </c>
      <c r="AR6" s="108">
        <v>1</v>
      </c>
      <c r="AS6" s="108">
        <v>0</v>
      </c>
      <c r="AT6" s="108">
        <v>1</v>
      </c>
      <c r="AU6" s="163"/>
    </row>
    <row r="7" spans="1:47" ht="15.75" x14ac:dyDescent="0.25">
      <c r="A7" s="109"/>
      <c r="B7" s="110"/>
      <c r="C7" s="94" t="s">
        <v>14</v>
      </c>
      <c r="D7" s="94" t="s">
        <v>16</v>
      </c>
      <c r="E7" s="93" t="s">
        <v>229</v>
      </c>
      <c r="F7" s="111">
        <v>1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1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0</v>
      </c>
      <c r="Y7" s="108">
        <v>0</v>
      </c>
      <c r="Z7" s="108">
        <v>0</v>
      </c>
      <c r="AA7" s="108">
        <v>0</v>
      </c>
      <c r="AB7" s="108">
        <v>0</v>
      </c>
      <c r="AC7" s="108">
        <v>0</v>
      </c>
      <c r="AD7" s="108">
        <v>0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1</v>
      </c>
      <c r="AR7" s="108">
        <v>0</v>
      </c>
      <c r="AS7" s="108">
        <v>1</v>
      </c>
      <c r="AT7" s="108">
        <v>0</v>
      </c>
      <c r="AU7" s="163"/>
    </row>
    <row r="8" spans="1:47" ht="15.75" x14ac:dyDescent="0.25">
      <c r="A8" s="109"/>
      <c r="B8" s="110"/>
      <c r="C8" s="94" t="s">
        <v>14</v>
      </c>
      <c r="D8" s="94" t="s">
        <v>17</v>
      </c>
      <c r="E8" s="93" t="s">
        <v>230</v>
      </c>
      <c r="F8" s="111">
        <v>0</v>
      </c>
      <c r="G8" s="108">
        <v>1</v>
      </c>
      <c r="H8" s="108">
        <v>1</v>
      </c>
      <c r="I8" s="108">
        <v>1</v>
      </c>
      <c r="J8" s="108">
        <v>1</v>
      </c>
      <c r="K8" s="108">
        <v>1</v>
      </c>
      <c r="L8" s="108">
        <v>1</v>
      </c>
      <c r="M8" s="108">
        <v>1</v>
      </c>
      <c r="N8" s="108">
        <v>1</v>
      </c>
      <c r="O8" s="108">
        <v>1</v>
      </c>
      <c r="P8" s="108">
        <v>1</v>
      </c>
      <c r="Q8" s="108">
        <v>1</v>
      </c>
      <c r="R8" s="108">
        <v>1</v>
      </c>
      <c r="S8" s="108">
        <v>1</v>
      </c>
      <c r="T8" s="108">
        <v>1</v>
      </c>
      <c r="U8" s="108">
        <v>1</v>
      </c>
      <c r="V8" s="108">
        <v>1</v>
      </c>
      <c r="W8" s="108">
        <v>1</v>
      </c>
      <c r="X8" s="108">
        <v>1</v>
      </c>
      <c r="Y8" s="108">
        <v>0</v>
      </c>
      <c r="Z8" s="108">
        <v>1</v>
      </c>
      <c r="AA8" s="108">
        <v>1</v>
      </c>
      <c r="AB8" s="108">
        <v>1</v>
      </c>
      <c r="AC8" s="108">
        <v>1</v>
      </c>
      <c r="AD8" s="108">
        <v>1</v>
      </c>
      <c r="AE8" s="108">
        <v>1</v>
      </c>
      <c r="AF8" s="108">
        <v>1</v>
      </c>
      <c r="AG8" s="108">
        <v>1</v>
      </c>
      <c r="AH8" s="108">
        <v>1</v>
      </c>
      <c r="AI8" s="108">
        <v>1</v>
      </c>
      <c r="AJ8" s="108">
        <v>1</v>
      </c>
      <c r="AK8" s="108">
        <v>1</v>
      </c>
      <c r="AL8" s="108">
        <v>1</v>
      </c>
      <c r="AM8" s="108">
        <v>1</v>
      </c>
      <c r="AN8" s="108">
        <v>1</v>
      </c>
      <c r="AO8" s="108">
        <v>1</v>
      </c>
      <c r="AP8" s="108">
        <v>1</v>
      </c>
      <c r="AQ8" s="108">
        <v>0</v>
      </c>
      <c r="AR8" s="108">
        <v>1</v>
      </c>
      <c r="AS8" s="108">
        <v>1</v>
      </c>
      <c r="AT8" s="108">
        <v>1</v>
      </c>
      <c r="AU8" s="163"/>
    </row>
    <row r="9" spans="1:47" ht="15.75" x14ac:dyDescent="0.25">
      <c r="A9" s="109"/>
      <c r="B9" s="110"/>
      <c r="C9" s="94" t="s">
        <v>14</v>
      </c>
      <c r="D9" s="94" t="s">
        <v>18</v>
      </c>
      <c r="E9" s="93" t="s">
        <v>231</v>
      </c>
      <c r="F9" s="111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1</v>
      </c>
      <c r="N9" s="108">
        <v>0</v>
      </c>
      <c r="O9" s="108">
        <v>0</v>
      </c>
      <c r="P9" s="108">
        <v>1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1</v>
      </c>
      <c r="W9" s="108">
        <v>0</v>
      </c>
      <c r="X9" s="108">
        <v>0</v>
      </c>
      <c r="Y9" s="108">
        <v>1</v>
      </c>
      <c r="Z9" s="108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0</v>
      </c>
      <c r="AF9" s="108">
        <v>0</v>
      </c>
      <c r="AG9" s="108">
        <v>0</v>
      </c>
      <c r="AH9" s="108">
        <v>0</v>
      </c>
      <c r="AI9" s="108">
        <v>0</v>
      </c>
      <c r="AJ9" s="108">
        <v>0</v>
      </c>
      <c r="AK9" s="108">
        <v>0</v>
      </c>
      <c r="AL9" s="108">
        <v>0</v>
      </c>
      <c r="AM9" s="108">
        <v>0</v>
      </c>
      <c r="AN9" s="108">
        <v>0</v>
      </c>
      <c r="AO9" s="108">
        <v>0</v>
      </c>
      <c r="AP9" s="108">
        <v>1</v>
      </c>
      <c r="AQ9" s="108">
        <v>1</v>
      </c>
      <c r="AR9" s="108">
        <v>0</v>
      </c>
      <c r="AS9" s="108">
        <v>0</v>
      </c>
      <c r="AT9" s="108">
        <v>0</v>
      </c>
      <c r="AU9" s="163"/>
    </row>
    <row r="10" spans="1:47" ht="15.75" x14ac:dyDescent="0.25">
      <c r="A10" s="109"/>
      <c r="B10" s="110"/>
      <c r="C10" s="94" t="s">
        <v>14</v>
      </c>
      <c r="D10" s="94" t="s">
        <v>19</v>
      </c>
      <c r="E10" s="93" t="s">
        <v>232</v>
      </c>
      <c r="F10" s="111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0</v>
      </c>
      <c r="U10" s="108">
        <v>0</v>
      </c>
      <c r="V10" s="108">
        <v>0</v>
      </c>
      <c r="W10" s="108">
        <v>0</v>
      </c>
      <c r="X10" s="108">
        <v>0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0</v>
      </c>
      <c r="AF10" s="108">
        <v>0</v>
      </c>
      <c r="AG10" s="108">
        <v>0</v>
      </c>
      <c r="AH10" s="108">
        <v>0</v>
      </c>
      <c r="AI10" s="108">
        <v>0</v>
      </c>
      <c r="AJ10" s="108">
        <v>0</v>
      </c>
      <c r="AK10" s="108">
        <v>0</v>
      </c>
      <c r="AL10" s="108">
        <v>0</v>
      </c>
      <c r="AM10" s="108">
        <v>0</v>
      </c>
      <c r="AN10" s="108">
        <v>0</v>
      </c>
      <c r="AO10" s="108">
        <v>0</v>
      </c>
      <c r="AP10" s="108">
        <v>0</v>
      </c>
      <c r="AQ10" s="108">
        <v>0</v>
      </c>
      <c r="AR10" s="108">
        <v>0</v>
      </c>
      <c r="AS10" s="108">
        <v>0</v>
      </c>
      <c r="AT10" s="108">
        <v>0</v>
      </c>
      <c r="AU10" s="108"/>
    </row>
    <row r="11" spans="1:47" ht="15.75" x14ac:dyDescent="0.25">
      <c r="A11" s="109"/>
      <c r="B11" s="110"/>
      <c r="C11" s="94" t="s">
        <v>14</v>
      </c>
      <c r="D11" s="94" t="s">
        <v>20</v>
      </c>
      <c r="E11" s="93" t="s">
        <v>233</v>
      </c>
      <c r="F11" s="111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08">
        <v>0</v>
      </c>
      <c r="Y11" s="108">
        <v>0</v>
      </c>
      <c r="Z11" s="108">
        <v>0</v>
      </c>
      <c r="AA11" s="108">
        <v>0</v>
      </c>
      <c r="AB11" s="108">
        <v>0</v>
      </c>
      <c r="AC11" s="108">
        <v>0</v>
      </c>
      <c r="AD11" s="108">
        <v>0</v>
      </c>
      <c r="AE11" s="108">
        <v>0</v>
      </c>
      <c r="AF11" s="108">
        <v>0</v>
      </c>
      <c r="AG11" s="108">
        <v>0</v>
      </c>
      <c r="AH11" s="108">
        <v>0</v>
      </c>
      <c r="AI11" s="108">
        <v>0</v>
      </c>
      <c r="AJ11" s="108">
        <v>0</v>
      </c>
      <c r="AK11" s="108">
        <v>0</v>
      </c>
      <c r="AL11" s="108">
        <v>0</v>
      </c>
      <c r="AM11" s="108">
        <v>1</v>
      </c>
      <c r="AN11" s="108">
        <v>0</v>
      </c>
      <c r="AO11" s="108">
        <v>0</v>
      </c>
      <c r="AP11" s="108">
        <v>0</v>
      </c>
      <c r="AQ11" s="108">
        <v>0</v>
      </c>
      <c r="AR11" s="108">
        <v>0</v>
      </c>
      <c r="AS11" s="108">
        <v>0</v>
      </c>
      <c r="AT11" s="108">
        <v>0</v>
      </c>
      <c r="AU11" s="108"/>
    </row>
    <row r="12" spans="1:47" ht="15.75" x14ac:dyDescent="0.25">
      <c r="A12" s="109"/>
      <c r="B12" s="110"/>
      <c r="C12" s="94" t="s">
        <v>14</v>
      </c>
      <c r="D12" s="94" t="s">
        <v>21</v>
      </c>
      <c r="E12" s="93" t="s">
        <v>234</v>
      </c>
      <c r="F12" s="111">
        <v>0</v>
      </c>
      <c r="G12" s="108">
        <v>0</v>
      </c>
      <c r="H12" s="108">
        <v>0</v>
      </c>
      <c r="I12" s="108">
        <v>1</v>
      </c>
      <c r="J12" s="108">
        <v>0</v>
      </c>
      <c r="K12" s="108">
        <v>1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1</v>
      </c>
      <c r="S12" s="108">
        <v>1</v>
      </c>
      <c r="T12" s="108">
        <v>1</v>
      </c>
      <c r="U12" s="108">
        <v>1</v>
      </c>
      <c r="V12" s="108">
        <v>0</v>
      </c>
      <c r="W12" s="108">
        <v>1</v>
      </c>
      <c r="X12" s="108">
        <v>0</v>
      </c>
      <c r="Y12" s="108">
        <v>1</v>
      </c>
      <c r="Z12" s="108">
        <v>1</v>
      </c>
      <c r="AA12" s="108">
        <v>1</v>
      </c>
      <c r="AB12" s="108">
        <v>1</v>
      </c>
      <c r="AC12" s="108">
        <v>1</v>
      </c>
      <c r="AD12" s="108">
        <v>1</v>
      </c>
      <c r="AE12" s="108">
        <v>0</v>
      </c>
      <c r="AF12" s="108">
        <v>1</v>
      </c>
      <c r="AG12" s="108">
        <v>1</v>
      </c>
      <c r="AH12" s="108">
        <v>1</v>
      </c>
      <c r="AI12" s="108">
        <v>1</v>
      </c>
      <c r="AJ12" s="108">
        <v>0</v>
      </c>
      <c r="AK12" s="108">
        <v>1</v>
      </c>
      <c r="AL12" s="108">
        <v>1</v>
      </c>
      <c r="AM12" s="108">
        <v>1</v>
      </c>
      <c r="AN12" s="108">
        <v>1</v>
      </c>
      <c r="AO12" s="108">
        <v>0</v>
      </c>
      <c r="AP12" s="108">
        <v>0</v>
      </c>
      <c r="AQ12" s="108">
        <v>1</v>
      </c>
      <c r="AR12" s="108">
        <v>1</v>
      </c>
      <c r="AS12" s="108">
        <v>1</v>
      </c>
      <c r="AT12" s="108">
        <v>1</v>
      </c>
      <c r="AU12" s="163"/>
    </row>
    <row r="13" spans="1:47" ht="15.75" x14ac:dyDescent="0.25">
      <c r="A13" s="109"/>
      <c r="B13" s="110"/>
      <c r="C13" s="94" t="s">
        <v>14</v>
      </c>
      <c r="D13" s="94" t="s">
        <v>22</v>
      </c>
      <c r="E13" s="93" t="s">
        <v>235</v>
      </c>
      <c r="F13" s="111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08">
        <v>0</v>
      </c>
      <c r="AG13" s="108">
        <v>0</v>
      </c>
      <c r="AH13" s="108">
        <v>0</v>
      </c>
      <c r="AI13" s="108">
        <v>0</v>
      </c>
      <c r="AJ13" s="108">
        <v>0</v>
      </c>
      <c r="AK13" s="108">
        <v>0</v>
      </c>
      <c r="AL13" s="108">
        <v>0</v>
      </c>
      <c r="AM13" s="108">
        <v>0</v>
      </c>
      <c r="AN13" s="108">
        <v>0</v>
      </c>
      <c r="AO13" s="108">
        <v>0</v>
      </c>
      <c r="AP13" s="108">
        <v>0</v>
      </c>
      <c r="AQ13" s="108">
        <v>0</v>
      </c>
      <c r="AR13" s="108">
        <v>0</v>
      </c>
      <c r="AS13" s="108">
        <v>0</v>
      </c>
      <c r="AT13" s="108">
        <v>0</v>
      </c>
      <c r="AU13" s="108"/>
    </row>
    <row r="14" spans="1:47" ht="15.75" x14ac:dyDescent="0.25">
      <c r="A14" s="109"/>
      <c r="B14" s="110"/>
      <c r="C14" s="94" t="s">
        <v>14</v>
      </c>
      <c r="D14" s="94" t="s">
        <v>23</v>
      </c>
      <c r="E14" s="93" t="s">
        <v>236</v>
      </c>
      <c r="F14" s="111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08">
        <v>0</v>
      </c>
      <c r="W14" s="108">
        <v>0</v>
      </c>
      <c r="X14" s="108">
        <v>0</v>
      </c>
      <c r="Y14" s="108">
        <v>0</v>
      </c>
      <c r="Z14" s="108">
        <v>0</v>
      </c>
      <c r="AA14" s="108">
        <v>0</v>
      </c>
      <c r="AB14" s="108">
        <v>0</v>
      </c>
      <c r="AC14" s="108">
        <v>0</v>
      </c>
      <c r="AD14" s="108">
        <v>0</v>
      </c>
      <c r="AE14" s="108">
        <v>0</v>
      </c>
      <c r="AF14" s="108">
        <v>0</v>
      </c>
      <c r="AG14" s="108">
        <v>0</v>
      </c>
      <c r="AH14" s="108">
        <v>0</v>
      </c>
      <c r="AI14" s="108">
        <v>0</v>
      </c>
      <c r="AJ14" s="108">
        <v>0</v>
      </c>
      <c r="AK14" s="108">
        <v>0</v>
      </c>
      <c r="AL14" s="108">
        <v>0</v>
      </c>
      <c r="AM14" s="108">
        <v>0</v>
      </c>
      <c r="AN14" s="108">
        <v>0</v>
      </c>
      <c r="AO14" s="108">
        <v>0</v>
      </c>
      <c r="AP14" s="108">
        <v>0</v>
      </c>
      <c r="AQ14" s="108">
        <v>0</v>
      </c>
      <c r="AR14" s="108">
        <v>0</v>
      </c>
      <c r="AS14" s="108">
        <v>0</v>
      </c>
      <c r="AT14" s="108">
        <v>0</v>
      </c>
      <c r="AU14" s="108"/>
    </row>
    <row r="15" spans="1:47" ht="15.75" x14ac:dyDescent="0.25">
      <c r="A15" s="109"/>
      <c r="B15" s="110"/>
      <c r="C15" s="94" t="s">
        <v>14</v>
      </c>
      <c r="D15" s="94" t="s">
        <v>24</v>
      </c>
      <c r="E15" s="93" t="s">
        <v>237</v>
      </c>
      <c r="F15" s="111">
        <v>1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  <c r="O15" s="108">
        <v>0</v>
      </c>
      <c r="P15" s="108">
        <v>1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v>0</v>
      </c>
      <c r="AA15" s="108">
        <v>0</v>
      </c>
      <c r="AB15" s="108">
        <v>0</v>
      </c>
      <c r="AC15" s="108">
        <v>1</v>
      </c>
      <c r="AD15" s="108">
        <v>0</v>
      </c>
      <c r="AE15" s="108">
        <v>0</v>
      </c>
      <c r="AF15" s="108">
        <v>0</v>
      </c>
      <c r="AG15" s="108">
        <v>0</v>
      </c>
      <c r="AH15" s="108">
        <v>0</v>
      </c>
      <c r="AI15" s="108">
        <v>0</v>
      </c>
      <c r="AJ15" s="108">
        <v>0</v>
      </c>
      <c r="AK15" s="108">
        <v>0</v>
      </c>
      <c r="AL15" s="108">
        <v>0</v>
      </c>
      <c r="AM15" s="108">
        <v>0</v>
      </c>
      <c r="AN15" s="108">
        <v>0</v>
      </c>
      <c r="AO15" s="108">
        <v>0</v>
      </c>
      <c r="AP15" s="108">
        <v>2</v>
      </c>
      <c r="AQ15" s="108">
        <v>0</v>
      </c>
      <c r="AR15" s="108">
        <v>0</v>
      </c>
      <c r="AS15" s="108">
        <v>0</v>
      </c>
      <c r="AT15" s="108">
        <v>0</v>
      </c>
      <c r="AU15" s="108"/>
    </row>
    <row r="16" spans="1:47" ht="15.75" x14ac:dyDescent="0.25">
      <c r="A16" s="109"/>
      <c r="B16" s="110"/>
      <c r="C16" s="94" t="s">
        <v>14</v>
      </c>
      <c r="D16" s="94" t="s">
        <v>25</v>
      </c>
      <c r="E16" s="93" t="s">
        <v>238</v>
      </c>
      <c r="F16" s="111" t="s">
        <v>239</v>
      </c>
      <c r="G16" s="108">
        <v>-98</v>
      </c>
      <c r="H16" s="108">
        <v>-98</v>
      </c>
      <c r="I16" s="108">
        <v>-98</v>
      </c>
      <c r="J16" s="108">
        <v>-98</v>
      </c>
      <c r="K16" s="108">
        <v>-98</v>
      </c>
      <c r="L16" s="108">
        <v>-98</v>
      </c>
      <c r="M16" s="108">
        <v>-98</v>
      </c>
      <c r="N16" s="108">
        <v>-98</v>
      </c>
      <c r="O16" s="108">
        <v>-98</v>
      </c>
      <c r="P16" s="108" t="s">
        <v>240</v>
      </c>
      <c r="Q16" s="108">
        <v>-98</v>
      </c>
      <c r="R16" s="108">
        <v>-98</v>
      </c>
      <c r="S16" s="108">
        <v>-98</v>
      </c>
      <c r="T16" s="108">
        <v>-98</v>
      </c>
      <c r="U16" s="108">
        <v>-98</v>
      </c>
      <c r="V16" s="108">
        <v>-98</v>
      </c>
      <c r="W16" s="108">
        <v>-98</v>
      </c>
      <c r="X16" s="108">
        <v>-98</v>
      </c>
      <c r="Y16" s="108">
        <v>-98</v>
      </c>
      <c r="Z16" s="108">
        <v>-98</v>
      </c>
      <c r="AA16" s="108">
        <v>-98</v>
      </c>
      <c r="AB16" s="108">
        <v>-98</v>
      </c>
      <c r="AC16" s="108" t="s">
        <v>241</v>
      </c>
      <c r="AD16" s="108">
        <v>-98</v>
      </c>
      <c r="AE16" s="108">
        <v>-98</v>
      </c>
      <c r="AF16" s="108">
        <v>-98</v>
      </c>
      <c r="AG16" s="108">
        <v>-98</v>
      </c>
      <c r="AH16" s="108">
        <v>-98</v>
      </c>
      <c r="AI16" s="108">
        <v>-98</v>
      </c>
      <c r="AJ16" s="108">
        <v>-98</v>
      </c>
      <c r="AK16" s="108">
        <v>-98</v>
      </c>
      <c r="AL16" s="108">
        <v>-98</v>
      </c>
      <c r="AM16" s="108">
        <v>-98</v>
      </c>
      <c r="AN16" s="108">
        <v>-98</v>
      </c>
      <c r="AO16" s="108">
        <v>-98</v>
      </c>
      <c r="AP16" s="108" t="s">
        <v>242</v>
      </c>
      <c r="AQ16" s="108">
        <v>-98</v>
      </c>
      <c r="AR16" s="108">
        <v>-98</v>
      </c>
      <c r="AS16" s="108">
        <v>-98</v>
      </c>
      <c r="AT16" s="108">
        <v>-98</v>
      </c>
      <c r="AU16" s="108"/>
    </row>
    <row r="17" spans="1:47" ht="15.75" x14ac:dyDescent="0.25">
      <c r="A17" s="109"/>
      <c r="B17" s="110"/>
      <c r="C17" s="94" t="s">
        <v>14</v>
      </c>
      <c r="D17" s="94" t="s">
        <v>243</v>
      </c>
      <c r="E17" s="93" t="s">
        <v>244</v>
      </c>
      <c r="F17" s="108">
        <f t="shared" ref="F17:AT17" si="0">IF(OR(F6=1,F7=1),1,0)</f>
        <v>1</v>
      </c>
      <c r="G17" s="108">
        <f t="shared" si="0"/>
        <v>1</v>
      </c>
      <c r="H17" s="108">
        <f t="shared" si="0"/>
        <v>0</v>
      </c>
      <c r="I17" s="108">
        <f t="shared" si="0"/>
        <v>0</v>
      </c>
      <c r="J17" s="108">
        <f t="shared" si="0"/>
        <v>1</v>
      </c>
      <c r="K17" s="108">
        <f t="shared" si="0"/>
        <v>0</v>
      </c>
      <c r="L17" s="108">
        <f t="shared" si="0"/>
        <v>0</v>
      </c>
      <c r="M17" s="108">
        <f t="shared" si="0"/>
        <v>0</v>
      </c>
      <c r="N17" s="108">
        <f t="shared" si="0"/>
        <v>0</v>
      </c>
      <c r="O17" s="108">
        <f t="shared" si="0"/>
        <v>1</v>
      </c>
      <c r="P17" s="108">
        <f t="shared" si="0"/>
        <v>1</v>
      </c>
      <c r="Q17" s="108">
        <f t="shared" si="0"/>
        <v>0</v>
      </c>
      <c r="R17" s="108">
        <f t="shared" si="0"/>
        <v>1</v>
      </c>
      <c r="S17" s="108">
        <f t="shared" si="0"/>
        <v>1</v>
      </c>
      <c r="T17" s="108">
        <f t="shared" si="0"/>
        <v>1</v>
      </c>
      <c r="U17" s="108">
        <f t="shared" si="0"/>
        <v>1</v>
      </c>
      <c r="V17" s="108">
        <f t="shared" si="0"/>
        <v>1</v>
      </c>
      <c r="W17" s="108">
        <f t="shared" si="0"/>
        <v>1</v>
      </c>
      <c r="X17" s="108">
        <f t="shared" si="0"/>
        <v>0</v>
      </c>
      <c r="Y17" s="108">
        <f t="shared" si="0"/>
        <v>1</v>
      </c>
      <c r="Z17" s="108">
        <f t="shared" si="0"/>
        <v>1</v>
      </c>
      <c r="AA17" s="108">
        <f t="shared" si="0"/>
        <v>1</v>
      </c>
      <c r="AB17" s="108">
        <f t="shared" si="0"/>
        <v>1</v>
      </c>
      <c r="AC17" s="108">
        <f t="shared" si="0"/>
        <v>1</v>
      </c>
      <c r="AD17" s="108">
        <f t="shared" si="0"/>
        <v>1</v>
      </c>
      <c r="AE17" s="108">
        <f t="shared" si="0"/>
        <v>0</v>
      </c>
      <c r="AF17" s="108">
        <f t="shared" si="0"/>
        <v>1</v>
      </c>
      <c r="AG17" s="108">
        <f t="shared" si="0"/>
        <v>1</v>
      </c>
      <c r="AH17" s="108">
        <f t="shared" si="0"/>
        <v>1</v>
      </c>
      <c r="AI17" s="108">
        <f t="shared" si="0"/>
        <v>1</v>
      </c>
      <c r="AJ17" s="108">
        <f t="shared" si="0"/>
        <v>0</v>
      </c>
      <c r="AK17" s="108">
        <f t="shared" si="0"/>
        <v>1</v>
      </c>
      <c r="AL17" s="108">
        <f t="shared" si="0"/>
        <v>1</v>
      </c>
      <c r="AM17" s="108">
        <f t="shared" si="0"/>
        <v>0</v>
      </c>
      <c r="AN17" s="108">
        <f t="shared" si="0"/>
        <v>0</v>
      </c>
      <c r="AO17" s="108">
        <f t="shared" si="0"/>
        <v>0</v>
      </c>
      <c r="AP17" s="108">
        <f t="shared" si="0"/>
        <v>1</v>
      </c>
      <c r="AQ17" s="108">
        <f t="shared" si="0"/>
        <v>1</v>
      </c>
      <c r="AR17" s="108">
        <f t="shared" si="0"/>
        <v>1</v>
      </c>
      <c r="AS17" s="108">
        <f t="shared" si="0"/>
        <v>1</v>
      </c>
      <c r="AT17" s="108">
        <f t="shared" si="0"/>
        <v>1</v>
      </c>
    </row>
    <row r="18" spans="1:47" s="164" customFormat="1" ht="15.75" x14ac:dyDescent="0.25">
      <c r="A18" s="112"/>
      <c r="B18" s="113"/>
      <c r="C18" s="114" t="s">
        <v>14</v>
      </c>
      <c r="D18" s="114" t="s">
        <v>245</v>
      </c>
      <c r="E18" s="115" t="s">
        <v>246</v>
      </c>
      <c r="F18" s="116">
        <f t="shared" ref="F18:AT18" si="1">COUNTIF(F6:F15,"=1")</f>
        <v>3</v>
      </c>
      <c r="G18" s="116">
        <f t="shared" si="1"/>
        <v>2</v>
      </c>
      <c r="H18" s="116">
        <f t="shared" si="1"/>
        <v>1</v>
      </c>
      <c r="I18" s="116">
        <f t="shared" si="1"/>
        <v>2</v>
      </c>
      <c r="J18" s="116">
        <f t="shared" si="1"/>
        <v>2</v>
      </c>
      <c r="K18" s="116">
        <f t="shared" si="1"/>
        <v>2</v>
      </c>
      <c r="L18" s="116">
        <f t="shared" si="1"/>
        <v>1</v>
      </c>
      <c r="M18" s="116">
        <f t="shared" si="1"/>
        <v>2</v>
      </c>
      <c r="N18" s="116">
        <f t="shared" si="1"/>
        <v>1</v>
      </c>
      <c r="O18" s="116">
        <f t="shared" si="1"/>
        <v>2</v>
      </c>
      <c r="P18" s="116">
        <f t="shared" si="1"/>
        <v>4</v>
      </c>
      <c r="Q18" s="116">
        <f t="shared" si="1"/>
        <v>1</v>
      </c>
      <c r="R18" s="116">
        <f t="shared" si="1"/>
        <v>3</v>
      </c>
      <c r="S18" s="116">
        <f t="shared" si="1"/>
        <v>3</v>
      </c>
      <c r="T18" s="116">
        <f t="shared" si="1"/>
        <v>3</v>
      </c>
      <c r="U18" s="116">
        <f t="shared" si="1"/>
        <v>3</v>
      </c>
      <c r="V18" s="116">
        <f t="shared" si="1"/>
        <v>3</v>
      </c>
      <c r="W18" s="116">
        <f t="shared" si="1"/>
        <v>3</v>
      </c>
      <c r="X18" s="116">
        <f t="shared" si="1"/>
        <v>1</v>
      </c>
      <c r="Y18" s="116">
        <f t="shared" si="1"/>
        <v>3</v>
      </c>
      <c r="Z18" s="116">
        <f t="shared" si="1"/>
        <v>3</v>
      </c>
      <c r="AA18" s="116">
        <f t="shared" si="1"/>
        <v>3</v>
      </c>
      <c r="AB18" s="116">
        <f t="shared" si="1"/>
        <v>3</v>
      </c>
      <c r="AC18" s="116">
        <f t="shared" si="1"/>
        <v>4</v>
      </c>
      <c r="AD18" s="116">
        <f t="shared" si="1"/>
        <v>3</v>
      </c>
      <c r="AE18" s="116">
        <f t="shared" si="1"/>
        <v>1</v>
      </c>
      <c r="AF18" s="116">
        <f t="shared" si="1"/>
        <v>3</v>
      </c>
      <c r="AG18" s="116">
        <f t="shared" si="1"/>
        <v>3</v>
      </c>
      <c r="AH18" s="116">
        <f t="shared" si="1"/>
        <v>3</v>
      </c>
      <c r="AI18" s="116">
        <f t="shared" si="1"/>
        <v>3</v>
      </c>
      <c r="AJ18" s="116">
        <f t="shared" si="1"/>
        <v>1</v>
      </c>
      <c r="AK18" s="116">
        <f t="shared" si="1"/>
        <v>3</v>
      </c>
      <c r="AL18" s="116">
        <f t="shared" si="1"/>
        <v>3</v>
      </c>
      <c r="AM18" s="116">
        <f t="shared" si="1"/>
        <v>3</v>
      </c>
      <c r="AN18" s="116">
        <f t="shared" si="1"/>
        <v>2</v>
      </c>
      <c r="AO18" s="116">
        <f t="shared" si="1"/>
        <v>1</v>
      </c>
      <c r="AP18" s="116">
        <f t="shared" si="1"/>
        <v>3</v>
      </c>
      <c r="AQ18" s="116">
        <f t="shared" si="1"/>
        <v>3</v>
      </c>
      <c r="AR18" s="116">
        <f t="shared" si="1"/>
        <v>3</v>
      </c>
      <c r="AS18" s="116">
        <f t="shared" si="1"/>
        <v>3</v>
      </c>
      <c r="AT18" s="116">
        <f t="shared" si="1"/>
        <v>3</v>
      </c>
    </row>
    <row r="19" spans="1:47" s="165" customFormat="1" ht="15.75" x14ac:dyDescent="0.25">
      <c r="A19" s="117" t="s">
        <v>26</v>
      </c>
      <c r="B19" s="93" t="s">
        <v>1</v>
      </c>
      <c r="C19" s="117" t="s">
        <v>27</v>
      </c>
      <c r="D19" s="117" t="s">
        <v>28</v>
      </c>
      <c r="E19" s="93" t="s">
        <v>247</v>
      </c>
      <c r="F19" s="111">
        <v>1</v>
      </c>
      <c r="G19" s="118">
        <v>1</v>
      </c>
      <c r="H19" s="118">
        <v>1</v>
      </c>
      <c r="I19" s="118">
        <v>1</v>
      </c>
      <c r="J19" s="118">
        <v>1</v>
      </c>
      <c r="K19" s="118">
        <v>1</v>
      </c>
      <c r="L19" s="118">
        <v>1</v>
      </c>
      <c r="M19" s="118">
        <v>1</v>
      </c>
      <c r="N19" s="118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8">
        <v>1</v>
      </c>
      <c r="AD19" s="118">
        <v>1</v>
      </c>
      <c r="AE19" s="118">
        <v>1</v>
      </c>
      <c r="AF19" s="118">
        <v>1</v>
      </c>
      <c r="AG19" s="118">
        <v>1</v>
      </c>
      <c r="AH19" s="118">
        <v>1</v>
      </c>
      <c r="AI19" s="118">
        <v>1</v>
      </c>
      <c r="AJ19" s="118">
        <v>1</v>
      </c>
      <c r="AK19" s="118">
        <v>1</v>
      </c>
      <c r="AL19" s="118">
        <v>1</v>
      </c>
      <c r="AM19" s="118">
        <v>1</v>
      </c>
      <c r="AN19" s="118">
        <v>1</v>
      </c>
      <c r="AO19" s="118">
        <v>1</v>
      </c>
      <c r="AP19" s="118">
        <v>1</v>
      </c>
      <c r="AQ19" s="118">
        <v>1</v>
      </c>
      <c r="AR19" s="118">
        <v>1</v>
      </c>
      <c r="AS19" s="118">
        <v>1</v>
      </c>
      <c r="AT19" s="118">
        <v>1</v>
      </c>
      <c r="AU19" s="118"/>
    </row>
    <row r="20" spans="1:47" ht="15.75" x14ac:dyDescent="0.25">
      <c r="A20" s="109"/>
      <c r="B20" s="110"/>
      <c r="C20" s="94" t="s">
        <v>27</v>
      </c>
      <c r="D20" s="94" t="s">
        <v>29</v>
      </c>
      <c r="E20" s="93" t="s">
        <v>248</v>
      </c>
      <c r="F20" s="111">
        <v>1</v>
      </c>
      <c r="G20" s="108">
        <v>1</v>
      </c>
      <c r="H20" s="108">
        <v>1</v>
      </c>
      <c r="I20" s="108">
        <v>1</v>
      </c>
      <c r="J20" s="108">
        <v>1</v>
      </c>
      <c r="K20" s="108">
        <v>1</v>
      </c>
      <c r="L20" s="108">
        <v>1</v>
      </c>
      <c r="M20" s="108">
        <v>0</v>
      </c>
      <c r="N20" s="108">
        <v>1</v>
      </c>
      <c r="O20" s="108">
        <v>1</v>
      </c>
      <c r="P20" s="108">
        <v>1</v>
      </c>
      <c r="Q20" s="108">
        <v>1</v>
      </c>
      <c r="R20" s="108">
        <v>1</v>
      </c>
      <c r="S20" s="108">
        <v>1</v>
      </c>
      <c r="T20" s="108">
        <v>0</v>
      </c>
      <c r="U20" s="108">
        <v>1</v>
      </c>
      <c r="V20" s="108">
        <v>1</v>
      </c>
      <c r="W20" s="108">
        <v>1</v>
      </c>
      <c r="X20" s="108">
        <v>1</v>
      </c>
      <c r="Y20" s="108">
        <v>1</v>
      </c>
      <c r="Z20" s="108">
        <v>1</v>
      </c>
      <c r="AA20" s="108">
        <v>1</v>
      </c>
      <c r="AB20" s="108">
        <v>1</v>
      </c>
      <c r="AC20" s="108">
        <v>1</v>
      </c>
      <c r="AD20" s="108">
        <v>1</v>
      </c>
      <c r="AE20" s="108">
        <v>1</v>
      </c>
      <c r="AF20" s="108">
        <v>1</v>
      </c>
      <c r="AG20" s="108">
        <v>1</v>
      </c>
      <c r="AH20" s="108">
        <v>1</v>
      </c>
      <c r="AI20" s="108">
        <v>1</v>
      </c>
      <c r="AJ20" s="108">
        <v>1</v>
      </c>
      <c r="AK20" s="108">
        <v>1</v>
      </c>
      <c r="AL20" s="108">
        <v>1</v>
      </c>
      <c r="AM20" s="108">
        <v>1</v>
      </c>
      <c r="AN20" s="108">
        <v>1</v>
      </c>
      <c r="AO20" s="108">
        <v>1</v>
      </c>
      <c r="AP20" s="108">
        <v>1</v>
      </c>
      <c r="AQ20" s="108">
        <v>1</v>
      </c>
      <c r="AR20" s="108">
        <v>1</v>
      </c>
      <c r="AS20" s="108">
        <v>1</v>
      </c>
      <c r="AT20" s="108">
        <v>1</v>
      </c>
      <c r="AU20" s="108"/>
    </row>
    <row r="21" spans="1:47" ht="15.75" x14ac:dyDescent="0.25">
      <c r="A21" s="109"/>
      <c r="B21" s="110"/>
      <c r="C21" s="94" t="s">
        <v>27</v>
      </c>
      <c r="D21" s="94" t="s">
        <v>30</v>
      </c>
      <c r="E21" s="93" t="s">
        <v>249</v>
      </c>
      <c r="F21" s="111">
        <v>1</v>
      </c>
      <c r="G21" s="108">
        <v>1</v>
      </c>
      <c r="H21" s="108">
        <v>1</v>
      </c>
      <c r="I21" s="108">
        <v>1</v>
      </c>
      <c r="J21" s="108">
        <v>1</v>
      </c>
      <c r="K21" s="108">
        <v>1</v>
      </c>
      <c r="L21" s="108">
        <v>1</v>
      </c>
      <c r="M21" s="108">
        <v>1</v>
      </c>
      <c r="N21" s="108">
        <v>1</v>
      </c>
      <c r="O21" s="108">
        <v>1</v>
      </c>
      <c r="P21" s="108">
        <v>1</v>
      </c>
      <c r="Q21" s="108">
        <v>1</v>
      </c>
      <c r="R21" s="108">
        <v>1</v>
      </c>
      <c r="S21" s="108">
        <v>1</v>
      </c>
      <c r="T21" s="108">
        <v>1</v>
      </c>
      <c r="U21" s="108">
        <v>1</v>
      </c>
      <c r="V21" s="108">
        <v>1</v>
      </c>
      <c r="W21" s="108">
        <v>1</v>
      </c>
      <c r="X21" s="108">
        <v>1</v>
      </c>
      <c r="Y21" s="108">
        <v>1</v>
      </c>
      <c r="Z21" s="108">
        <v>1</v>
      </c>
      <c r="AA21" s="108">
        <v>1</v>
      </c>
      <c r="AB21" s="108">
        <v>1</v>
      </c>
      <c r="AC21" s="108">
        <v>1</v>
      </c>
      <c r="AD21" s="108">
        <v>1</v>
      </c>
      <c r="AE21" s="108">
        <v>1</v>
      </c>
      <c r="AF21" s="108">
        <v>1</v>
      </c>
      <c r="AG21" s="108">
        <v>1</v>
      </c>
      <c r="AH21" s="108">
        <v>1</v>
      </c>
      <c r="AI21" s="108">
        <v>1</v>
      </c>
      <c r="AJ21" s="108">
        <v>1</v>
      </c>
      <c r="AK21" s="108">
        <v>1</v>
      </c>
      <c r="AL21" s="108">
        <v>1</v>
      </c>
      <c r="AM21" s="108">
        <v>1</v>
      </c>
      <c r="AN21" s="108">
        <v>1</v>
      </c>
      <c r="AO21" s="108">
        <v>1</v>
      </c>
      <c r="AP21" s="108">
        <v>1</v>
      </c>
      <c r="AQ21" s="108">
        <v>1</v>
      </c>
      <c r="AR21" s="108">
        <v>1</v>
      </c>
      <c r="AS21" s="108">
        <v>1</v>
      </c>
      <c r="AT21" s="108">
        <v>1</v>
      </c>
      <c r="AU21" s="108"/>
    </row>
    <row r="22" spans="1:47" ht="15.75" x14ac:dyDescent="0.25">
      <c r="A22" s="109"/>
      <c r="B22" s="110"/>
      <c r="C22" s="94" t="s">
        <v>27</v>
      </c>
      <c r="D22" s="94" t="s">
        <v>31</v>
      </c>
      <c r="E22" s="93" t="s">
        <v>250</v>
      </c>
      <c r="F22" s="111">
        <v>1</v>
      </c>
      <c r="G22" s="108">
        <v>1</v>
      </c>
      <c r="H22" s="108">
        <v>1</v>
      </c>
      <c r="I22" s="108">
        <v>1</v>
      </c>
      <c r="J22" s="108">
        <v>1</v>
      </c>
      <c r="K22" s="108">
        <v>1</v>
      </c>
      <c r="L22" s="108">
        <v>1</v>
      </c>
      <c r="M22" s="108">
        <v>1</v>
      </c>
      <c r="N22" s="108">
        <v>1</v>
      </c>
      <c r="O22" s="108">
        <v>1</v>
      </c>
      <c r="P22" s="108">
        <v>1</v>
      </c>
      <c r="Q22" s="108">
        <v>1</v>
      </c>
      <c r="R22" s="108">
        <v>1</v>
      </c>
      <c r="S22" s="108">
        <v>0</v>
      </c>
      <c r="T22" s="108">
        <v>1</v>
      </c>
      <c r="U22" s="108">
        <v>1</v>
      </c>
      <c r="V22" s="108">
        <v>1</v>
      </c>
      <c r="W22" s="108">
        <v>1</v>
      </c>
      <c r="X22" s="108">
        <v>1</v>
      </c>
      <c r="Y22" s="108">
        <v>1</v>
      </c>
      <c r="Z22" s="108">
        <v>1</v>
      </c>
      <c r="AA22" s="108">
        <v>1</v>
      </c>
      <c r="AB22" s="108">
        <v>1</v>
      </c>
      <c r="AC22" s="108">
        <v>1</v>
      </c>
      <c r="AD22" s="108">
        <v>1</v>
      </c>
      <c r="AE22" s="108">
        <v>1</v>
      </c>
      <c r="AF22" s="108">
        <v>1</v>
      </c>
      <c r="AG22" s="108">
        <v>1</v>
      </c>
      <c r="AH22" s="108">
        <v>1</v>
      </c>
      <c r="AI22" s="108">
        <v>1</v>
      </c>
      <c r="AJ22" s="108">
        <v>1</v>
      </c>
      <c r="AK22" s="108">
        <v>1</v>
      </c>
      <c r="AL22" s="108">
        <v>1</v>
      </c>
      <c r="AM22" s="108">
        <v>1</v>
      </c>
      <c r="AN22" s="108">
        <v>1</v>
      </c>
      <c r="AO22" s="108">
        <v>1</v>
      </c>
      <c r="AP22" s="108">
        <v>1</v>
      </c>
      <c r="AQ22" s="108">
        <v>1</v>
      </c>
      <c r="AR22" s="108">
        <v>1</v>
      </c>
      <c r="AS22" s="108">
        <v>1</v>
      </c>
      <c r="AT22" s="108">
        <v>1</v>
      </c>
      <c r="AU22" s="108"/>
    </row>
    <row r="23" spans="1:47" ht="15.75" x14ac:dyDescent="0.25">
      <c r="A23" s="109"/>
      <c r="B23" s="110"/>
      <c r="C23" s="94" t="s">
        <v>27</v>
      </c>
      <c r="D23" s="94" t="s">
        <v>32</v>
      </c>
      <c r="E23" s="93" t="s">
        <v>251</v>
      </c>
      <c r="F23" s="111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1</v>
      </c>
      <c r="T23" s="108">
        <v>0</v>
      </c>
      <c r="U23" s="108">
        <v>0</v>
      </c>
      <c r="V23" s="108">
        <v>0</v>
      </c>
      <c r="W23" s="108">
        <v>0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0</v>
      </c>
      <c r="AE23" s="108">
        <v>0</v>
      </c>
      <c r="AF23" s="108">
        <v>0</v>
      </c>
      <c r="AG23" s="108">
        <v>0</v>
      </c>
      <c r="AH23" s="108">
        <v>0</v>
      </c>
      <c r="AI23" s="108">
        <v>0</v>
      </c>
      <c r="AJ23" s="108">
        <v>0</v>
      </c>
      <c r="AK23" s="108">
        <v>0</v>
      </c>
      <c r="AL23" s="108">
        <v>0</v>
      </c>
      <c r="AM23" s="108">
        <v>0</v>
      </c>
      <c r="AN23" s="108">
        <v>0</v>
      </c>
      <c r="AO23" s="108">
        <v>0</v>
      </c>
      <c r="AP23" s="108">
        <v>0</v>
      </c>
      <c r="AQ23" s="108">
        <v>0</v>
      </c>
      <c r="AR23" s="108">
        <v>0</v>
      </c>
      <c r="AS23" s="108">
        <v>1</v>
      </c>
      <c r="AT23" s="108">
        <v>1</v>
      </c>
      <c r="AU23" s="108"/>
    </row>
    <row r="24" spans="1:47" ht="15.75" x14ac:dyDescent="0.25">
      <c r="A24" s="109"/>
      <c r="B24" s="110"/>
      <c r="C24" s="94" t="s">
        <v>27</v>
      </c>
      <c r="D24" s="94" t="s">
        <v>33</v>
      </c>
      <c r="E24" s="93" t="s">
        <v>252</v>
      </c>
      <c r="F24" s="111">
        <v>1</v>
      </c>
      <c r="G24" s="108">
        <v>1</v>
      </c>
      <c r="H24" s="108">
        <v>1</v>
      </c>
      <c r="I24" s="108">
        <v>1</v>
      </c>
      <c r="J24" s="108">
        <v>1</v>
      </c>
      <c r="K24" s="108">
        <v>1</v>
      </c>
      <c r="L24" s="108">
        <v>1</v>
      </c>
      <c r="M24" s="108">
        <v>1</v>
      </c>
      <c r="N24" s="108">
        <v>1</v>
      </c>
      <c r="O24" s="108">
        <v>1</v>
      </c>
      <c r="P24" s="108">
        <v>1</v>
      </c>
      <c r="Q24" s="108">
        <v>1</v>
      </c>
      <c r="R24" s="108">
        <v>1</v>
      </c>
      <c r="S24" s="108">
        <v>1</v>
      </c>
      <c r="T24" s="108">
        <v>1</v>
      </c>
      <c r="U24" s="108">
        <v>1</v>
      </c>
      <c r="V24" s="108">
        <v>1</v>
      </c>
      <c r="W24" s="108">
        <v>1</v>
      </c>
      <c r="X24" s="108">
        <v>1</v>
      </c>
      <c r="Y24" s="108">
        <v>1</v>
      </c>
      <c r="Z24" s="108">
        <v>1</v>
      </c>
      <c r="AA24" s="108">
        <v>1</v>
      </c>
      <c r="AB24" s="108">
        <v>1</v>
      </c>
      <c r="AC24" s="108">
        <v>1</v>
      </c>
      <c r="AD24" s="108">
        <v>1</v>
      </c>
      <c r="AE24" s="108">
        <v>1</v>
      </c>
      <c r="AF24" s="108">
        <v>1</v>
      </c>
      <c r="AG24" s="108">
        <v>1</v>
      </c>
      <c r="AH24" s="108">
        <v>1</v>
      </c>
      <c r="AI24" s="108">
        <v>1</v>
      </c>
      <c r="AJ24" s="108">
        <v>1</v>
      </c>
      <c r="AK24" s="108">
        <v>1</v>
      </c>
      <c r="AL24" s="108">
        <v>1</v>
      </c>
      <c r="AM24" s="108">
        <v>1</v>
      </c>
      <c r="AN24" s="108">
        <v>1</v>
      </c>
      <c r="AO24" s="108">
        <v>1</v>
      </c>
      <c r="AP24" s="108">
        <v>1</v>
      </c>
      <c r="AQ24" s="108">
        <v>1</v>
      </c>
      <c r="AR24" s="108">
        <v>1</v>
      </c>
      <c r="AS24" s="108">
        <v>1</v>
      </c>
      <c r="AT24" s="108">
        <v>1</v>
      </c>
      <c r="AU24" s="108"/>
    </row>
    <row r="25" spans="1:47" ht="15.75" x14ac:dyDescent="0.25">
      <c r="A25" s="109"/>
      <c r="B25" s="110"/>
      <c r="C25" s="94" t="s">
        <v>27</v>
      </c>
      <c r="D25" s="94" t="s">
        <v>34</v>
      </c>
      <c r="E25" s="93" t="s">
        <v>253</v>
      </c>
      <c r="F25" s="111">
        <v>0</v>
      </c>
      <c r="G25" s="108">
        <v>1</v>
      </c>
      <c r="H25" s="108">
        <v>1</v>
      </c>
      <c r="I25" s="108">
        <v>0</v>
      </c>
      <c r="J25" s="108">
        <v>1</v>
      </c>
      <c r="K25" s="108">
        <v>0</v>
      </c>
      <c r="L25" s="108">
        <v>1</v>
      </c>
      <c r="M25" s="108">
        <v>0</v>
      </c>
      <c r="N25" s="108">
        <v>1</v>
      </c>
      <c r="O25" s="108">
        <v>1</v>
      </c>
      <c r="P25" s="108">
        <v>0</v>
      </c>
      <c r="Q25" s="108">
        <v>1</v>
      </c>
      <c r="R25" s="108">
        <v>1</v>
      </c>
      <c r="S25" s="108">
        <v>1</v>
      </c>
      <c r="T25" s="108">
        <v>1</v>
      </c>
      <c r="U25" s="108">
        <v>0</v>
      </c>
      <c r="V25" s="108">
        <v>0</v>
      </c>
      <c r="W25" s="108">
        <v>1</v>
      </c>
      <c r="X25" s="108">
        <v>1</v>
      </c>
      <c r="Y25" s="108">
        <v>0</v>
      </c>
      <c r="Z25" s="108">
        <v>1</v>
      </c>
      <c r="AA25" s="108">
        <v>1</v>
      </c>
      <c r="AB25" s="108">
        <v>1</v>
      </c>
      <c r="AC25" s="108">
        <v>1</v>
      </c>
      <c r="AD25" s="108">
        <v>1</v>
      </c>
      <c r="AE25" s="108">
        <v>1</v>
      </c>
      <c r="AF25" s="108">
        <v>1</v>
      </c>
      <c r="AG25" s="108">
        <v>1</v>
      </c>
      <c r="AH25" s="108">
        <v>1</v>
      </c>
      <c r="AI25" s="108">
        <v>1</v>
      </c>
      <c r="AJ25" s="108">
        <v>1</v>
      </c>
      <c r="AK25" s="108">
        <v>1</v>
      </c>
      <c r="AL25" s="108">
        <v>1</v>
      </c>
      <c r="AM25" s="108">
        <v>0</v>
      </c>
      <c r="AN25" s="108">
        <v>1</v>
      </c>
      <c r="AO25" s="108">
        <v>1</v>
      </c>
      <c r="AP25" s="108">
        <v>0</v>
      </c>
      <c r="AQ25" s="108">
        <v>0</v>
      </c>
      <c r="AR25" s="108">
        <v>1</v>
      </c>
      <c r="AS25" s="108">
        <v>0</v>
      </c>
      <c r="AT25" s="108">
        <v>1</v>
      </c>
      <c r="AU25" s="108"/>
    </row>
    <row r="26" spans="1:47" ht="15.75" x14ac:dyDescent="0.25">
      <c r="A26" s="109"/>
      <c r="B26" s="110"/>
      <c r="C26" s="94" t="s">
        <v>27</v>
      </c>
      <c r="D26" s="94" t="s">
        <v>35</v>
      </c>
      <c r="E26" s="93" t="s">
        <v>254</v>
      </c>
      <c r="F26" s="111">
        <v>1</v>
      </c>
      <c r="G26" s="108">
        <v>1</v>
      </c>
      <c r="H26" s="108">
        <v>1</v>
      </c>
      <c r="I26" s="108">
        <v>1</v>
      </c>
      <c r="J26" s="108">
        <v>0</v>
      </c>
      <c r="K26" s="108">
        <v>1</v>
      </c>
      <c r="L26" s="108">
        <v>1</v>
      </c>
      <c r="M26" s="108">
        <v>1</v>
      </c>
      <c r="N26" s="108">
        <v>1</v>
      </c>
      <c r="O26" s="108">
        <v>1</v>
      </c>
      <c r="P26" s="108">
        <v>1</v>
      </c>
      <c r="Q26" s="108">
        <v>1</v>
      </c>
      <c r="R26" s="108">
        <v>1</v>
      </c>
      <c r="S26" s="108">
        <v>1</v>
      </c>
      <c r="T26" s="108">
        <v>1</v>
      </c>
      <c r="U26" s="108">
        <v>1</v>
      </c>
      <c r="V26" s="108">
        <v>1</v>
      </c>
      <c r="W26" s="108">
        <v>1</v>
      </c>
      <c r="X26" s="108">
        <v>1</v>
      </c>
      <c r="Y26" s="108">
        <v>1</v>
      </c>
      <c r="Z26" s="108">
        <v>1</v>
      </c>
      <c r="AA26" s="108">
        <v>0</v>
      </c>
      <c r="AB26" s="108">
        <v>1</v>
      </c>
      <c r="AC26" s="108">
        <v>1</v>
      </c>
      <c r="AD26" s="108">
        <v>0</v>
      </c>
      <c r="AE26" s="108">
        <v>1</v>
      </c>
      <c r="AF26" s="108">
        <v>1</v>
      </c>
      <c r="AG26" s="108">
        <v>1</v>
      </c>
      <c r="AH26" s="108">
        <v>1</v>
      </c>
      <c r="AI26" s="108">
        <v>1</v>
      </c>
      <c r="AJ26" s="108">
        <v>1</v>
      </c>
      <c r="AK26" s="108">
        <v>1</v>
      </c>
      <c r="AL26" s="108">
        <v>1</v>
      </c>
      <c r="AM26" s="108">
        <v>1</v>
      </c>
      <c r="AN26" s="108">
        <v>1</v>
      </c>
      <c r="AO26" s="108">
        <v>0</v>
      </c>
      <c r="AP26" s="108">
        <v>0</v>
      </c>
      <c r="AQ26" s="108">
        <v>1</v>
      </c>
      <c r="AR26" s="108">
        <v>1</v>
      </c>
      <c r="AS26" s="108">
        <v>1</v>
      </c>
      <c r="AT26" s="108">
        <v>1</v>
      </c>
      <c r="AU26" s="108"/>
    </row>
    <row r="27" spans="1:47" ht="15.75" x14ac:dyDescent="0.25">
      <c r="A27" s="109"/>
      <c r="B27" s="110"/>
      <c r="C27" s="94" t="s">
        <v>27</v>
      </c>
      <c r="D27" s="94" t="s">
        <v>36</v>
      </c>
      <c r="E27" s="93" t="s">
        <v>255</v>
      </c>
      <c r="F27" s="111">
        <v>0</v>
      </c>
      <c r="G27" s="108">
        <v>0</v>
      </c>
      <c r="H27" s="108">
        <v>0</v>
      </c>
      <c r="I27" s="108">
        <v>1</v>
      </c>
      <c r="J27" s="108">
        <v>0</v>
      </c>
      <c r="K27" s="108">
        <v>1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1</v>
      </c>
      <c r="T27" s="108">
        <v>1</v>
      </c>
      <c r="U27" s="108">
        <v>0</v>
      </c>
      <c r="V27" s="108">
        <v>0</v>
      </c>
      <c r="W27" s="108">
        <v>0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0</v>
      </c>
      <c r="AD27" s="108">
        <v>0</v>
      </c>
      <c r="AE27" s="108">
        <v>0</v>
      </c>
      <c r="AF27" s="108">
        <v>0</v>
      </c>
      <c r="AG27" s="108">
        <v>1</v>
      </c>
      <c r="AH27" s="108">
        <v>0</v>
      </c>
      <c r="AI27" s="108">
        <v>0</v>
      </c>
      <c r="AJ27" s="108">
        <v>0</v>
      </c>
      <c r="AK27" s="108">
        <v>0</v>
      </c>
      <c r="AL27" s="108">
        <v>0</v>
      </c>
      <c r="AM27" s="108">
        <v>0</v>
      </c>
      <c r="AN27" s="108">
        <v>1</v>
      </c>
      <c r="AO27" s="108">
        <v>0</v>
      </c>
      <c r="AP27" s="108">
        <v>0</v>
      </c>
      <c r="AQ27" s="108">
        <v>0</v>
      </c>
      <c r="AR27" s="108">
        <v>0</v>
      </c>
      <c r="AS27" s="108">
        <v>1</v>
      </c>
      <c r="AT27" s="108">
        <v>0</v>
      </c>
      <c r="AU27" s="108"/>
    </row>
    <row r="28" spans="1:47" ht="15.75" x14ac:dyDescent="0.25">
      <c r="A28" s="109"/>
      <c r="B28" s="110"/>
      <c r="C28" s="94" t="s">
        <v>27</v>
      </c>
      <c r="D28" s="94" t="s">
        <v>37</v>
      </c>
      <c r="E28" s="119" t="s">
        <v>256</v>
      </c>
      <c r="F28" s="111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8">
        <v>0</v>
      </c>
      <c r="W28" s="108">
        <v>0</v>
      </c>
      <c r="X28" s="108">
        <v>0</v>
      </c>
      <c r="Y28" s="108">
        <v>0</v>
      </c>
      <c r="Z28" s="108">
        <v>0</v>
      </c>
      <c r="AA28" s="108">
        <v>1</v>
      </c>
      <c r="AB28" s="108">
        <v>0</v>
      </c>
      <c r="AC28" s="108">
        <v>0</v>
      </c>
      <c r="AD28" s="108">
        <v>0</v>
      </c>
      <c r="AE28" s="108">
        <v>0</v>
      </c>
      <c r="AF28" s="108">
        <v>0</v>
      </c>
      <c r="AG28" s="108">
        <v>0</v>
      </c>
      <c r="AH28" s="108">
        <v>0</v>
      </c>
      <c r="AI28" s="108">
        <v>0</v>
      </c>
      <c r="AJ28" s="108">
        <v>0</v>
      </c>
      <c r="AK28" s="108">
        <v>0</v>
      </c>
      <c r="AL28" s="108">
        <v>0</v>
      </c>
      <c r="AM28" s="108">
        <v>0</v>
      </c>
      <c r="AN28" s="108">
        <v>0</v>
      </c>
      <c r="AO28" s="108">
        <v>0</v>
      </c>
      <c r="AP28" s="108">
        <v>0</v>
      </c>
      <c r="AQ28" s="108">
        <v>0</v>
      </c>
      <c r="AR28" s="108">
        <v>0</v>
      </c>
      <c r="AS28" s="108">
        <v>0</v>
      </c>
      <c r="AT28" s="108">
        <v>0</v>
      </c>
      <c r="AU28" s="108"/>
    </row>
    <row r="29" spans="1:47" ht="15.75" x14ac:dyDescent="0.25">
      <c r="A29" s="108"/>
      <c r="B29" s="111"/>
      <c r="C29" s="120" t="s">
        <v>27</v>
      </c>
      <c r="D29" s="120" t="s">
        <v>38</v>
      </c>
      <c r="E29" s="121" t="s">
        <v>257</v>
      </c>
      <c r="F29" s="108">
        <v>0</v>
      </c>
      <c r="G29" s="108">
        <v>0</v>
      </c>
      <c r="H29" s="108">
        <v>0</v>
      </c>
      <c r="I29" s="108">
        <v>1</v>
      </c>
      <c r="J29" s="108">
        <v>1</v>
      </c>
      <c r="K29" s="108">
        <v>1</v>
      </c>
      <c r="L29" s="108">
        <v>0</v>
      </c>
      <c r="M29" s="108">
        <v>0</v>
      </c>
      <c r="N29" s="108">
        <v>0</v>
      </c>
      <c r="O29" s="108">
        <v>1</v>
      </c>
      <c r="P29" s="108">
        <v>1</v>
      </c>
      <c r="Q29" s="108">
        <v>0</v>
      </c>
      <c r="R29" s="108">
        <v>1</v>
      </c>
      <c r="S29" s="108">
        <v>0</v>
      </c>
      <c r="T29" s="108">
        <v>0</v>
      </c>
      <c r="U29" s="108">
        <v>0</v>
      </c>
      <c r="V29" s="108">
        <v>0</v>
      </c>
      <c r="W29" s="108">
        <v>1</v>
      </c>
      <c r="X29" s="108">
        <v>0</v>
      </c>
      <c r="Y29" s="108">
        <v>0</v>
      </c>
      <c r="Z29" s="108">
        <v>0</v>
      </c>
      <c r="AA29" s="108">
        <v>0</v>
      </c>
      <c r="AB29" s="108">
        <v>0</v>
      </c>
      <c r="AC29" s="108">
        <v>0</v>
      </c>
      <c r="AD29" s="108">
        <v>0</v>
      </c>
      <c r="AE29" s="108">
        <v>0</v>
      </c>
      <c r="AF29" s="108">
        <v>1</v>
      </c>
      <c r="AG29" s="108">
        <v>1</v>
      </c>
      <c r="AH29" s="108">
        <v>0</v>
      </c>
      <c r="AI29" s="108">
        <v>0</v>
      </c>
      <c r="AJ29" s="108">
        <v>0</v>
      </c>
      <c r="AK29" s="108">
        <v>1</v>
      </c>
      <c r="AL29" s="108">
        <v>0</v>
      </c>
      <c r="AM29" s="108">
        <v>0</v>
      </c>
      <c r="AN29" s="108">
        <v>0</v>
      </c>
      <c r="AO29" s="108">
        <v>0</v>
      </c>
      <c r="AP29" s="108">
        <v>1</v>
      </c>
      <c r="AQ29" s="108">
        <v>0</v>
      </c>
      <c r="AR29" s="108">
        <v>0</v>
      </c>
      <c r="AS29" s="108">
        <v>0</v>
      </c>
      <c r="AT29" s="108">
        <v>1</v>
      </c>
      <c r="AU29" s="108"/>
    </row>
    <row r="30" spans="1:47" ht="15.75" x14ac:dyDescent="0.25">
      <c r="A30" s="108"/>
      <c r="B30" s="111"/>
      <c r="C30" s="120" t="s">
        <v>27</v>
      </c>
      <c r="D30" s="120" t="s">
        <v>39</v>
      </c>
      <c r="E30" s="121" t="s">
        <v>258</v>
      </c>
      <c r="F30" s="108">
        <v>0</v>
      </c>
      <c r="G30" s="108">
        <v>0</v>
      </c>
      <c r="H30" s="108">
        <v>0</v>
      </c>
      <c r="I30" s="108">
        <v>0</v>
      </c>
      <c r="J30" s="108">
        <v>1</v>
      </c>
      <c r="K30" s="108">
        <v>0</v>
      </c>
      <c r="L30" s="108">
        <v>0</v>
      </c>
      <c r="M30" s="108">
        <v>0</v>
      </c>
      <c r="N30" s="108">
        <v>0</v>
      </c>
      <c r="O30" s="108">
        <v>1</v>
      </c>
      <c r="P30" s="108">
        <v>1</v>
      </c>
      <c r="Q30" s="108">
        <v>0</v>
      </c>
      <c r="R30" s="108">
        <v>1</v>
      </c>
      <c r="S30" s="108">
        <v>0</v>
      </c>
      <c r="T30" s="108">
        <v>0</v>
      </c>
      <c r="U30" s="108">
        <v>0</v>
      </c>
      <c r="V30" s="108">
        <v>0</v>
      </c>
      <c r="W30" s="108">
        <v>1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0</v>
      </c>
      <c r="AF30" s="108">
        <v>1</v>
      </c>
      <c r="AG30" s="108">
        <v>1</v>
      </c>
      <c r="AH30" s="108">
        <v>0</v>
      </c>
      <c r="AI30" s="108">
        <v>0</v>
      </c>
      <c r="AJ30" s="108">
        <v>0</v>
      </c>
      <c r="AK30" s="108">
        <v>0</v>
      </c>
      <c r="AL30" s="108">
        <v>0</v>
      </c>
      <c r="AM30" s="108">
        <v>0</v>
      </c>
      <c r="AN30" s="108">
        <v>0</v>
      </c>
      <c r="AO30" s="108">
        <v>0</v>
      </c>
      <c r="AP30" s="108">
        <v>0</v>
      </c>
      <c r="AQ30" s="108">
        <v>0</v>
      </c>
      <c r="AR30" s="108">
        <v>0</v>
      </c>
      <c r="AS30" s="108">
        <v>0</v>
      </c>
      <c r="AT30" s="108">
        <v>1</v>
      </c>
      <c r="AU30" s="108"/>
    </row>
    <row r="31" spans="1:47" ht="15.75" x14ac:dyDescent="0.25">
      <c r="A31" s="108"/>
      <c r="B31" s="111"/>
      <c r="C31" s="120" t="s">
        <v>27</v>
      </c>
      <c r="D31" s="120" t="s">
        <v>259</v>
      </c>
      <c r="E31" s="121" t="s">
        <v>260</v>
      </c>
      <c r="F31" s="108">
        <v>0</v>
      </c>
      <c r="G31" s="108">
        <v>1</v>
      </c>
      <c r="H31" s="108">
        <v>1</v>
      </c>
      <c r="I31" s="108">
        <v>1</v>
      </c>
      <c r="J31" s="108">
        <v>1</v>
      </c>
      <c r="K31" s="108">
        <v>1</v>
      </c>
      <c r="L31" s="108">
        <v>1</v>
      </c>
      <c r="M31" s="108">
        <v>1</v>
      </c>
      <c r="N31" s="108">
        <v>1</v>
      </c>
      <c r="O31" s="108">
        <v>1</v>
      </c>
      <c r="P31" s="108">
        <v>1</v>
      </c>
      <c r="Q31" s="108">
        <v>1</v>
      </c>
      <c r="R31" s="108">
        <v>1</v>
      </c>
      <c r="S31" s="108">
        <v>1</v>
      </c>
      <c r="T31" s="108">
        <v>1</v>
      </c>
      <c r="U31" s="108">
        <v>1</v>
      </c>
      <c r="V31" s="108">
        <v>0</v>
      </c>
      <c r="W31" s="108">
        <v>1</v>
      </c>
      <c r="X31" s="108">
        <v>1</v>
      </c>
      <c r="Y31" s="108">
        <v>1</v>
      </c>
      <c r="Z31" s="108">
        <v>1</v>
      </c>
      <c r="AA31" s="108">
        <v>1</v>
      </c>
      <c r="AB31" s="108">
        <v>1</v>
      </c>
      <c r="AC31" s="108">
        <v>1</v>
      </c>
      <c r="AD31" s="108">
        <v>1</v>
      </c>
      <c r="AE31" s="108">
        <v>1</v>
      </c>
      <c r="AF31" s="108">
        <v>1</v>
      </c>
      <c r="AG31" s="108">
        <v>1</v>
      </c>
      <c r="AH31" s="108">
        <v>1</v>
      </c>
      <c r="AI31" s="108">
        <v>1</v>
      </c>
      <c r="AJ31" s="108">
        <v>1</v>
      </c>
      <c r="AK31" s="108">
        <v>1</v>
      </c>
      <c r="AL31" s="108">
        <v>1</v>
      </c>
      <c r="AM31" s="108">
        <v>1</v>
      </c>
      <c r="AN31" s="108">
        <v>1</v>
      </c>
      <c r="AO31" s="108">
        <v>1</v>
      </c>
      <c r="AP31" s="108">
        <v>1</v>
      </c>
      <c r="AQ31" s="108">
        <v>1</v>
      </c>
      <c r="AR31" s="108">
        <v>1</v>
      </c>
      <c r="AS31" s="108">
        <v>1</v>
      </c>
      <c r="AT31" s="108">
        <v>1</v>
      </c>
      <c r="AU31" s="108"/>
    </row>
    <row r="32" spans="1:47" ht="15.75" x14ac:dyDescent="0.25">
      <c r="A32" s="109"/>
      <c r="B32" s="110"/>
      <c r="C32" s="94" t="s">
        <v>27</v>
      </c>
      <c r="D32" s="94" t="s">
        <v>261</v>
      </c>
      <c r="E32" s="93" t="s">
        <v>262</v>
      </c>
      <c r="F32" s="122">
        <f t="shared" ref="F32:AT32" si="2">COUNTIF(F19:F28,"=1")</f>
        <v>6</v>
      </c>
      <c r="G32" s="122">
        <f t="shared" si="2"/>
        <v>7</v>
      </c>
      <c r="H32" s="122">
        <f t="shared" si="2"/>
        <v>7</v>
      </c>
      <c r="I32" s="122">
        <f t="shared" si="2"/>
        <v>7</v>
      </c>
      <c r="J32" s="122">
        <f t="shared" si="2"/>
        <v>6</v>
      </c>
      <c r="K32" s="122">
        <f t="shared" si="2"/>
        <v>7</v>
      </c>
      <c r="L32" s="122">
        <f t="shared" si="2"/>
        <v>7</v>
      </c>
      <c r="M32" s="122">
        <f t="shared" si="2"/>
        <v>5</v>
      </c>
      <c r="N32" s="122">
        <f t="shared" si="2"/>
        <v>7</v>
      </c>
      <c r="O32" s="122">
        <f t="shared" si="2"/>
        <v>7</v>
      </c>
      <c r="P32" s="122">
        <f t="shared" si="2"/>
        <v>6</v>
      </c>
      <c r="Q32" s="122">
        <f t="shared" si="2"/>
        <v>7</v>
      </c>
      <c r="R32" s="122">
        <f t="shared" si="2"/>
        <v>7</v>
      </c>
      <c r="S32" s="122">
        <f t="shared" si="2"/>
        <v>8</v>
      </c>
      <c r="T32" s="122">
        <f t="shared" si="2"/>
        <v>7</v>
      </c>
      <c r="U32" s="122">
        <f t="shared" si="2"/>
        <v>6</v>
      </c>
      <c r="V32" s="122">
        <f t="shared" si="2"/>
        <v>6</v>
      </c>
      <c r="W32" s="122">
        <f t="shared" si="2"/>
        <v>7</v>
      </c>
      <c r="X32" s="122">
        <f t="shared" si="2"/>
        <v>7</v>
      </c>
      <c r="Y32" s="122">
        <f t="shared" si="2"/>
        <v>6</v>
      </c>
      <c r="Z32" s="122">
        <f t="shared" si="2"/>
        <v>7</v>
      </c>
      <c r="AA32" s="122">
        <f t="shared" si="2"/>
        <v>7</v>
      </c>
      <c r="AB32" s="122">
        <f t="shared" si="2"/>
        <v>7</v>
      </c>
      <c r="AC32" s="122">
        <f t="shared" si="2"/>
        <v>7</v>
      </c>
      <c r="AD32" s="122">
        <f t="shared" si="2"/>
        <v>6</v>
      </c>
      <c r="AE32" s="122">
        <f t="shared" si="2"/>
        <v>7</v>
      </c>
      <c r="AF32" s="122">
        <f t="shared" si="2"/>
        <v>7</v>
      </c>
      <c r="AG32" s="122">
        <f t="shared" si="2"/>
        <v>8</v>
      </c>
      <c r="AH32" s="122">
        <f t="shared" si="2"/>
        <v>7</v>
      </c>
      <c r="AI32" s="122">
        <f t="shared" si="2"/>
        <v>7</v>
      </c>
      <c r="AJ32" s="122">
        <f t="shared" si="2"/>
        <v>7</v>
      </c>
      <c r="AK32" s="122">
        <f t="shared" si="2"/>
        <v>7</v>
      </c>
      <c r="AL32" s="122">
        <f t="shared" si="2"/>
        <v>7</v>
      </c>
      <c r="AM32" s="122">
        <f t="shared" si="2"/>
        <v>6</v>
      </c>
      <c r="AN32" s="122">
        <f t="shared" si="2"/>
        <v>8</v>
      </c>
      <c r="AO32" s="122">
        <f t="shared" si="2"/>
        <v>6</v>
      </c>
      <c r="AP32" s="122">
        <f t="shared" si="2"/>
        <v>5</v>
      </c>
      <c r="AQ32" s="122">
        <f t="shared" si="2"/>
        <v>6</v>
      </c>
      <c r="AR32" s="122">
        <f t="shared" si="2"/>
        <v>7</v>
      </c>
      <c r="AS32" s="122">
        <f t="shared" si="2"/>
        <v>8</v>
      </c>
      <c r="AT32" s="122">
        <f t="shared" si="2"/>
        <v>8</v>
      </c>
      <c r="AU32" s="108"/>
    </row>
    <row r="33" spans="1:47" ht="15.75" x14ac:dyDescent="0.25">
      <c r="A33" s="104" t="s">
        <v>40</v>
      </c>
      <c r="B33" s="105" t="s">
        <v>41</v>
      </c>
      <c r="C33" s="104" t="s">
        <v>42</v>
      </c>
      <c r="D33" s="104" t="s">
        <v>263</v>
      </c>
      <c r="E33" s="123" t="s">
        <v>264</v>
      </c>
      <c r="F33" s="108">
        <v>-99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1</v>
      </c>
      <c r="N33" s="108">
        <v>0</v>
      </c>
      <c r="O33" s="108">
        <v>1</v>
      </c>
      <c r="P33" s="108">
        <v>-998</v>
      </c>
      <c r="Q33" s="108">
        <v>0</v>
      </c>
      <c r="R33" s="108">
        <v>1</v>
      </c>
      <c r="S33" s="108">
        <v>0</v>
      </c>
      <c r="T33" s="108">
        <v>1</v>
      </c>
      <c r="U33" s="108">
        <v>0</v>
      </c>
      <c r="V33" s="108">
        <v>-998</v>
      </c>
      <c r="W33" s="108">
        <v>1</v>
      </c>
      <c r="X33" s="108">
        <v>0</v>
      </c>
      <c r="Y33" s="108">
        <v>1</v>
      </c>
      <c r="Z33" s="108">
        <v>1</v>
      </c>
      <c r="AA33" s="108">
        <v>0</v>
      </c>
      <c r="AB33" s="108">
        <v>0</v>
      </c>
      <c r="AC33" s="108">
        <v>1</v>
      </c>
      <c r="AD33" s="108">
        <v>1</v>
      </c>
      <c r="AE33" s="108">
        <v>0</v>
      </c>
      <c r="AF33" s="108">
        <v>1</v>
      </c>
      <c r="AG33" s="108">
        <v>1</v>
      </c>
      <c r="AH33" s="108">
        <v>-998</v>
      </c>
      <c r="AI33" s="108">
        <v>1</v>
      </c>
      <c r="AJ33" s="108">
        <v>1</v>
      </c>
      <c r="AK33" s="108">
        <v>0</v>
      </c>
      <c r="AL33" s="108">
        <v>1</v>
      </c>
      <c r="AM33" s="108">
        <v>1</v>
      </c>
      <c r="AN33" s="108">
        <v>0</v>
      </c>
      <c r="AO33" s="108">
        <v>0</v>
      </c>
      <c r="AP33" s="108">
        <v>1</v>
      </c>
      <c r="AQ33" s="108">
        <v>1</v>
      </c>
      <c r="AR33" s="108">
        <v>1</v>
      </c>
      <c r="AS33" s="108">
        <v>0</v>
      </c>
      <c r="AT33" s="108">
        <v>1</v>
      </c>
      <c r="AU33" s="108"/>
    </row>
    <row r="34" spans="1:47" ht="15.75" x14ac:dyDescent="0.25">
      <c r="A34" s="109"/>
      <c r="B34" s="110"/>
      <c r="C34" s="94" t="s">
        <v>42</v>
      </c>
      <c r="D34" s="94" t="s">
        <v>265</v>
      </c>
      <c r="E34" s="119" t="s">
        <v>266</v>
      </c>
      <c r="F34" s="108">
        <v>-99</v>
      </c>
      <c r="G34" s="108">
        <v>1</v>
      </c>
      <c r="H34" s="108">
        <v>1</v>
      </c>
      <c r="I34" s="108">
        <v>0</v>
      </c>
      <c r="J34" s="108">
        <v>1</v>
      </c>
      <c r="K34" s="108">
        <v>0</v>
      </c>
      <c r="L34" s="108">
        <v>1</v>
      </c>
      <c r="M34" s="108">
        <v>1</v>
      </c>
      <c r="N34" s="108">
        <v>1</v>
      </c>
      <c r="O34" s="108">
        <v>1</v>
      </c>
      <c r="P34" s="108">
        <v>-998</v>
      </c>
      <c r="Q34" s="108">
        <v>1</v>
      </c>
      <c r="R34" s="108">
        <v>1</v>
      </c>
      <c r="S34" s="108">
        <v>1</v>
      </c>
      <c r="T34" s="108">
        <v>1</v>
      </c>
      <c r="U34" s="108">
        <v>1</v>
      </c>
      <c r="V34" s="108">
        <v>-998</v>
      </c>
      <c r="W34" s="108">
        <v>1</v>
      </c>
      <c r="X34" s="108">
        <v>1</v>
      </c>
      <c r="Y34" s="108">
        <v>1</v>
      </c>
      <c r="Z34" s="108">
        <v>1</v>
      </c>
      <c r="AA34" s="108">
        <v>1</v>
      </c>
      <c r="AB34" s="108">
        <v>1</v>
      </c>
      <c r="AC34" s="108">
        <v>1</v>
      </c>
      <c r="AD34" s="108">
        <v>1</v>
      </c>
      <c r="AE34" s="108">
        <v>1</v>
      </c>
      <c r="AF34" s="108">
        <v>1</v>
      </c>
      <c r="AG34" s="108">
        <v>1</v>
      </c>
      <c r="AH34" s="108">
        <v>-998</v>
      </c>
      <c r="AI34" s="108">
        <v>1</v>
      </c>
      <c r="AJ34" s="108">
        <v>1</v>
      </c>
      <c r="AK34" s="108">
        <v>1</v>
      </c>
      <c r="AL34" s="108">
        <v>1</v>
      </c>
      <c r="AM34" s="108">
        <v>1</v>
      </c>
      <c r="AN34" s="108">
        <v>1</v>
      </c>
      <c r="AO34" s="108">
        <v>1</v>
      </c>
      <c r="AP34" s="108">
        <v>1</v>
      </c>
      <c r="AQ34" s="108">
        <v>1</v>
      </c>
      <c r="AR34" s="108">
        <v>1</v>
      </c>
      <c r="AS34" s="108">
        <v>1</v>
      </c>
      <c r="AT34" s="108">
        <v>1</v>
      </c>
      <c r="AU34" s="108"/>
    </row>
    <row r="35" spans="1:47" ht="15.75" x14ac:dyDescent="0.25">
      <c r="A35" s="109"/>
      <c r="B35" s="110"/>
      <c r="C35" s="94" t="s">
        <v>42</v>
      </c>
      <c r="D35" s="94" t="s">
        <v>267</v>
      </c>
      <c r="E35" s="119" t="s">
        <v>268</v>
      </c>
      <c r="F35" s="108">
        <v>-99</v>
      </c>
      <c r="G35" s="108">
        <v>1</v>
      </c>
      <c r="H35" s="108">
        <v>1</v>
      </c>
      <c r="I35" s="108">
        <v>0</v>
      </c>
      <c r="J35" s="108">
        <v>0</v>
      </c>
      <c r="K35" s="108">
        <v>0</v>
      </c>
      <c r="L35" s="108">
        <v>1</v>
      </c>
      <c r="M35" s="108">
        <v>1</v>
      </c>
      <c r="N35" s="108">
        <v>1</v>
      </c>
      <c r="O35" s="108">
        <v>1</v>
      </c>
      <c r="P35" s="108">
        <v>-998</v>
      </c>
      <c r="Q35" s="108">
        <v>1</v>
      </c>
      <c r="R35" s="108">
        <v>0</v>
      </c>
      <c r="S35" s="108">
        <v>0</v>
      </c>
      <c r="T35" s="108">
        <v>1</v>
      </c>
      <c r="U35" s="108">
        <v>0</v>
      </c>
      <c r="V35" s="108">
        <v>-998</v>
      </c>
      <c r="W35" s="108">
        <v>1</v>
      </c>
      <c r="X35" s="108">
        <v>1</v>
      </c>
      <c r="Y35" s="108">
        <v>1</v>
      </c>
      <c r="Z35" s="108">
        <v>0</v>
      </c>
      <c r="AA35" s="108">
        <v>1</v>
      </c>
      <c r="AB35" s="108">
        <v>1</v>
      </c>
      <c r="AC35" s="108">
        <v>0</v>
      </c>
      <c r="AD35" s="108">
        <v>1</v>
      </c>
      <c r="AE35" s="108">
        <v>1</v>
      </c>
      <c r="AF35" s="108">
        <v>1</v>
      </c>
      <c r="AG35" s="108">
        <v>0</v>
      </c>
      <c r="AH35" s="108">
        <v>-998</v>
      </c>
      <c r="AI35" s="108">
        <v>1</v>
      </c>
      <c r="AJ35" s="108">
        <v>0</v>
      </c>
      <c r="AK35" s="108">
        <v>1</v>
      </c>
      <c r="AL35" s="108">
        <v>0</v>
      </c>
      <c r="AM35" s="108">
        <v>0</v>
      </c>
      <c r="AN35" s="108">
        <v>1</v>
      </c>
      <c r="AO35" s="108">
        <v>1</v>
      </c>
      <c r="AP35" s="108">
        <v>1</v>
      </c>
      <c r="AQ35" s="108">
        <v>0</v>
      </c>
      <c r="AR35" s="108">
        <v>0</v>
      </c>
      <c r="AS35" s="108">
        <v>0</v>
      </c>
      <c r="AT35" s="108">
        <v>1</v>
      </c>
      <c r="AU35" s="108"/>
    </row>
    <row r="36" spans="1:47" ht="15.75" x14ac:dyDescent="0.25">
      <c r="A36" s="109"/>
      <c r="B36" s="110"/>
      <c r="C36" s="94" t="s">
        <v>42</v>
      </c>
      <c r="D36" s="94" t="s">
        <v>269</v>
      </c>
      <c r="E36" s="119" t="s">
        <v>270</v>
      </c>
      <c r="F36" s="108">
        <v>-99</v>
      </c>
      <c r="G36" s="108">
        <v>1</v>
      </c>
      <c r="H36" s="108">
        <v>1</v>
      </c>
      <c r="I36" s="108">
        <v>1</v>
      </c>
      <c r="J36" s="108">
        <v>1</v>
      </c>
      <c r="K36" s="108">
        <v>1</v>
      </c>
      <c r="L36" s="108">
        <v>1</v>
      </c>
      <c r="M36" s="108">
        <v>1</v>
      </c>
      <c r="N36" s="108">
        <v>1</v>
      </c>
      <c r="O36" s="108">
        <v>1</v>
      </c>
      <c r="P36" s="108">
        <v>-998</v>
      </c>
      <c r="Q36" s="108">
        <v>1</v>
      </c>
      <c r="R36" s="108">
        <v>1</v>
      </c>
      <c r="S36" s="108">
        <v>1</v>
      </c>
      <c r="T36" s="108">
        <v>1</v>
      </c>
      <c r="U36" s="108">
        <v>0</v>
      </c>
      <c r="V36" s="108">
        <v>-998</v>
      </c>
      <c r="W36" s="108">
        <v>1</v>
      </c>
      <c r="X36" s="108">
        <v>1</v>
      </c>
      <c r="Y36" s="108">
        <v>0</v>
      </c>
      <c r="Z36" s="108">
        <v>1</v>
      </c>
      <c r="AA36" s="108">
        <v>1</v>
      </c>
      <c r="AB36" s="108">
        <v>1</v>
      </c>
      <c r="AC36" s="108">
        <v>1</v>
      </c>
      <c r="AD36" s="108">
        <v>1</v>
      </c>
      <c r="AE36" s="108">
        <v>1</v>
      </c>
      <c r="AF36" s="108">
        <v>1</v>
      </c>
      <c r="AG36" s="108">
        <v>1</v>
      </c>
      <c r="AH36" s="108">
        <v>-998</v>
      </c>
      <c r="AI36" s="108">
        <v>1</v>
      </c>
      <c r="AJ36" s="108">
        <v>0</v>
      </c>
      <c r="AK36" s="108">
        <v>1</v>
      </c>
      <c r="AL36" s="108">
        <v>1</v>
      </c>
      <c r="AM36" s="108">
        <v>1</v>
      </c>
      <c r="AN36" s="108">
        <v>1</v>
      </c>
      <c r="AO36" s="108">
        <v>1</v>
      </c>
      <c r="AP36" s="108">
        <v>1</v>
      </c>
      <c r="AQ36" s="108">
        <v>1</v>
      </c>
      <c r="AR36" s="108">
        <v>1</v>
      </c>
      <c r="AS36" s="108">
        <v>1</v>
      </c>
      <c r="AT36" s="108">
        <v>1</v>
      </c>
      <c r="AU36" s="166"/>
    </row>
    <row r="37" spans="1:47" ht="15.75" x14ac:dyDescent="0.25">
      <c r="A37" s="104" t="s">
        <v>47</v>
      </c>
      <c r="B37" s="209" t="s">
        <v>2</v>
      </c>
      <c r="C37" s="210"/>
      <c r="D37" s="104" t="s">
        <v>48</v>
      </c>
      <c r="E37" s="123" t="s">
        <v>271</v>
      </c>
      <c r="F37" s="106">
        <v>1</v>
      </c>
      <c r="G37" s="107">
        <v>-98</v>
      </c>
      <c r="H37" s="107">
        <v>-98</v>
      </c>
      <c r="I37" s="107">
        <v>-99</v>
      </c>
      <c r="J37" s="107">
        <v>1</v>
      </c>
      <c r="K37" s="107">
        <v>-99</v>
      </c>
      <c r="L37" s="107">
        <v>-98</v>
      </c>
      <c r="M37" s="107">
        <v>-98</v>
      </c>
      <c r="N37" s="107">
        <v>-98</v>
      </c>
      <c r="O37" s="107">
        <v>1</v>
      </c>
      <c r="P37" s="107">
        <v>-99</v>
      </c>
      <c r="Q37" s="107">
        <v>-98</v>
      </c>
      <c r="R37" s="107">
        <v>-99</v>
      </c>
      <c r="S37" s="107">
        <v>-99</v>
      </c>
      <c r="T37" s="107">
        <v>1</v>
      </c>
      <c r="U37" s="107">
        <v>1</v>
      </c>
      <c r="V37" s="107">
        <v>1</v>
      </c>
      <c r="W37" s="107">
        <v>1</v>
      </c>
      <c r="X37" s="107">
        <v>-98</v>
      </c>
      <c r="Y37" s="107">
        <v>1</v>
      </c>
      <c r="Z37" s="107">
        <v>1</v>
      </c>
      <c r="AA37" s="107">
        <v>0</v>
      </c>
      <c r="AB37" s="107">
        <v>1</v>
      </c>
      <c r="AC37" s="107">
        <v>1</v>
      </c>
      <c r="AD37" s="107">
        <v>1</v>
      </c>
      <c r="AE37" s="107">
        <v>-98</v>
      </c>
      <c r="AF37" s="107">
        <v>1</v>
      </c>
      <c r="AG37" s="107">
        <v>1</v>
      </c>
      <c r="AH37" s="107">
        <v>1</v>
      </c>
      <c r="AI37" s="107">
        <v>1</v>
      </c>
      <c r="AJ37" s="107">
        <v>-98</v>
      </c>
      <c r="AK37" s="107">
        <v>-98</v>
      </c>
      <c r="AL37" s="107">
        <v>1</v>
      </c>
      <c r="AM37" s="107">
        <v>-98</v>
      </c>
      <c r="AN37" s="107">
        <v>-98</v>
      </c>
      <c r="AO37" s="107">
        <v>-98</v>
      </c>
      <c r="AP37" s="107">
        <v>-99</v>
      </c>
      <c r="AQ37" s="107">
        <v>0</v>
      </c>
      <c r="AR37" s="107">
        <v>1</v>
      </c>
      <c r="AS37" s="107">
        <v>1</v>
      </c>
      <c r="AT37" s="107">
        <v>1</v>
      </c>
      <c r="AU37" s="166"/>
    </row>
    <row r="38" spans="1:47" ht="15.75" x14ac:dyDescent="0.25">
      <c r="A38" s="109"/>
      <c r="B38" s="110"/>
      <c r="C38" s="109"/>
      <c r="D38" s="94" t="s">
        <v>49</v>
      </c>
      <c r="E38" s="93" t="s">
        <v>272</v>
      </c>
      <c r="F38" s="111">
        <v>1</v>
      </c>
      <c r="G38" s="108">
        <v>-98</v>
      </c>
      <c r="H38" s="108">
        <v>-98</v>
      </c>
      <c r="I38" s="107">
        <v>-99</v>
      </c>
      <c r="J38" s="108">
        <v>0</v>
      </c>
      <c r="K38" s="108">
        <v>-99</v>
      </c>
      <c r="L38" s="108">
        <v>-98</v>
      </c>
      <c r="M38" s="108">
        <v>-98</v>
      </c>
      <c r="N38" s="108">
        <v>-98</v>
      </c>
      <c r="O38" s="108">
        <v>0</v>
      </c>
      <c r="P38" s="108">
        <v>-99</v>
      </c>
      <c r="Q38" s="108">
        <v>-98</v>
      </c>
      <c r="R38" s="108">
        <v>-99</v>
      </c>
      <c r="S38" s="108">
        <v>-99</v>
      </c>
      <c r="T38" s="108">
        <v>1</v>
      </c>
      <c r="U38" s="108">
        <v>1</v>
      </c>
      <c r="V38" s="108">
        <v>0</v>
      </c>
      <c r="W38" s="108">
        <v>0</v>
      </c>
      <c r="X38" s="108">
        <v>-98</v>
      </c>
      <c r="Y38" s="108">
        <v>0</v>
      </c>
      <c r="Z38" s="108">
        <v>0</v>
      </c>
      <c r="AA38" s="108">
        <v>1</v>
      </c>
      <c r="AB38" s="108">
        <v>1</v>
      </c>
      <c r="AC38" s="108">
        <v>0</v>
      </c>
      <c r="AD38" s="108">
        <v>0</v>
      </c>
      <c r="AE38" s="108">
        <v>-98</v>
      </c>
      <c r="AF38" s="108">
        <v>0</v>
      </c>
      <c r="AG38" s="108">
        <v>1</v>
      </c>
      <c r="AH38" s="108">
        <v>1</v>
      </c>
      <c r="AI38" s="108">
        <v>1</v>
      </c>
      <c r="AJ38" s="108">
        <v>-98</v>
      </c>
      <c r="AK38" s="108">
        <v>-98</v>
      </c>
      <c r="AL38" s="108">
        <v>1</v>
      </c>
      <c r="AM38" s="108">
        <v>-98</v>
      </c>
      <c r="AN38" s="108">
        <v>-98</v>
      </c>
      <c r="AO38" s="108">
        <v>-98</v>
      </c>
      <c r="AP38" s="108">
        <v>-99</v>
      </c>
      <c r="AQ38" s="108">
        <v>1</v>
      </c>
      <c r="AR38" s="108">
        <v>0</v>
      </c>
      <c r="AS38" s="108">
        <v>1</v>
      </c>
      <c r="AT38" s="108">
        <v>1</v>
      </c>
      <c r="AU38" s="166"/>
    </row>
    <row r="39" spans="1:47" ht="15.75" x14ac:dyDescent="0.25">
      <c r="A39" s="109"/>
      <c r="B39" s="110"/>
      <c r="C39" s="124"/>
      <c r="D39" s="94" t="s">
        <v>50</v>
      </c>
      <c r="E39" s="93" t="s">
        <v>273</v>
      </c>
      <c r="F39" s="125">
        <v>1</v>
      </c>
      <c r="G39" s="108">
        <v>-98</v>
      </c>
      <c r="H39" s="108">
        <v>-98</v>
      </c>
      <c r="I39" s="108">
        <v>-99</v>
      </c>
      <c r="J39" s="108">
        <v>0</v>
      </c>
      <c r="K39" s="108">
        <v>-99</v>
      </c>
      <c r="L39" s="108">
        <v>-98</v>
      </c>
      <c r="M39" s="108">
        <v>-98</v>
      </c>
      <c r="N39" s="108">
        <v>-98</v>
      </c>
      <c r="O39" s="108">
        <v>0</v>
      </c>
      <c r="P39" s="108">
        <v>-99</v>
      </c>
      <c r="Q39" s="108">
        <v>-98</v>
      </c>
      <c r="R39" s="108">
        <v>-99</v>
      </c>
      <c r="S39" s="108">
        <v>-99</v>
      </c>
      <c r="T39" s="108">
        <v>0</v>
      </c>
      <c r="U39" s="108">
        <v>0</v>
      </c>
      <c r="V39" s="108">
        <v>0</v>
      </c>
      <c r="W39" s="108">
        <v>0</v>
      </c>
      <c r="X39" s="108">
        <v>-98</v>
      </c>
      <c r="Y39" s="108">
        <v>0</v>
      </c>
      <c r="Z39" s="108">
        <v>0</v>
      </c>
      <c r="AA39" s="108">
        <v>0</v>
      </c>
      <c r="AB39" s="108">
        <v>0</v>
      </c>
      <c r="AC39" s="108">
        <v>0</v>
      </c>
      <c r="AD39" s="108">
        <v>0</v>
      </c>
      <c r="AE39" s="108">
        <v>-98</v>
      </c>
      <c r="AF39" s="108">
        <v>0</v>
      </c>
      <c r="AG39" s="108">
        <v>0</v>
      </c>
      <c r="AH39" s="108">
        <v>0</v>
      </c>
      <c r="AI39" s="108">
        <v>0</v>
      </c>
      <c r="AJ39" s="108">
        <v>-98</v>
      </c>
      <c r="AK39" s="108">
        <v>-98</v>
      </c>
      <c r="AL39" s="108">
        <v>0</v>
      </c>
      <c r="AM39" s="108">
        <v>-98</v>
      </c>
      <c r="AN39" s="108">
        <v>-98</v>
      </c>
      <c r="AO39" s="108">
        <v>-98</v>
      </c>
      <c r="AP39" s="108">
        <v>-99</v>
      </c>
      <c r="AQ39" s="122">
        <v>0</v>
      </c>
      <c r="AR39" s="122">
        <v>0</v>
      </c>
      <c r="AS39" s="122">
        <v>0</v>
      </c>
      <c r="AT39" s="122">
        <v>0</v>
      </c>
      <c r="AU39" s="166"/>
    </row>
    <row r="40" spans="1:47" ht="15.75" x14ac:dyDescent="0.25">
      <c r="A40" s="126"/>
      <c r="B40" s="127"/>
      <c r="C40" s="94" t="s">
        <v>274</v>
      </c>
      <c r="D40" s="104" t="s">
        <v>275</v>
      </c>
      <c r="E40" s="123" t="s">
        <v>276</v>
      </c>
      <c r="F40" s="128">
        <v>43382</v>
      </c>
      <c r="G40" s="129">
        <v>43374</v>
      </c>
      <c r="H40" s="129">
        <v>43376</v>
      </c>
      <c r="I40" s="129">
        <v>43378</v>
      </c>
      <c r="J40" s="130">
        <v>43383</v>
      </c>
      <c r="K40" s="129">
        <v>43383</v>
      </c>
      <c r="L40" s="130">
        <v>43388</v>
      </c>
      <c r="M40" s="130">
        <v>43389</v>
      </c>
      <c r="N40" s="130">
        <v>43391</v>
      </c>
      <c r="O40" s="129">
        <v>43409</v>
      </c>
      <c r="P40" s="131">
        <v>43404</v>
      </c>
      <c r="Q40" s="130">
        <v>43426</v>
      </c>
      <c r="R40" s="129">
        <v>43437</v>
      </c>
      <c r="S40" s="129">
        <v>43500</v>
      </c>
      <c r="T40" s="129">
        <v>43503</v>
      </c>
      <c r="U40" s="129">
        <v>43525</v>
      </c>
      <c r="V40" s="129">
        <v>43571</v>
      </c>
      <c r="W40" s="129">
        <v>43600</v>
      </c>
      <c r="X40" s="129">
        <v>43622</v>
      </c>
      <c r="Y40" s="129">
        <v>43623</v>
      </c>
      <c r="Z40" s="129">
        <v>43629</v>
      </c>
      <c r="AA40" s="129">
        <v>43721</v>
      </c>
      <c r="AB40" s="129">
        <v>43734</v>
      </c>
      <c r="AC40" s="129">
        <v>43633</v>
      </c>
      <c r="AD40" s="130">
        <v>43787</v>
      </c>
      <c r="AE40" s="130">
        <v>43798</v>
      </c>
      <c r="AF40" s="130">
        <v>43819</v>
      </c>
      <c r="AG40" s="130">
        <v>43819</v>
      </c>
      <c r="AH40" s="130">
        <v>43819</v>
      </c>
      <c r="AI40" s="130">
        <v>43861</v>
      </c>
      <c r="AJ40" s="130">
        <v>43902</v>
      </c>
      <c r="AK40" s="130">
        <v>43903</v>
      </c>
      <c r="AL40" s="130">
        <v>43892</v>
      </c>
      <c r="AM40" s="130">
        <v>43907</v>
      </c>
      <c r="AN40" s="130">
        <v>43958</v>
      </c>
      <c r="AO40" s="130">
        <v>43775</v>
      </c>
      <c r="AP40" s="130">
        <v>43892</v>
      </c>
      <c r="AQ40" s="130">
        <v>43930</v>
      </c>
      <c r="AR40" s="132">
        <v>44025</v>
      </c>
      <c r="AS40" s="132">
        <v>44057</v>
      </c>
      <c r="AT40" s="132">
        <v>44074</v>
      </c>
      <c r="AU40" s="166"/>
    </row>
    <row r="41" spans="1:47" ht="15.75" x14ac:dyDescent="0.25">
      <c r="A41" s="109"/>
      <c r="B41" s="110"/>
      <c r="C41" s="94" t="s">
        <v>274</v>
      </c>
      <c r="D41" s="94" t="s">
        <v>277</v>
      </c>
      <c r="E41" s="93" t="s">
        <v>278</v>
      </c>
      <c r="F41" s="133">
        <v>43411</v>
      </c>
      <c r="G41" s="132">
        <v>43388</v>
      </c>
      <c r="H41" s="132">
        <v>43390</v>
      </c>
      <c r="I41" s="132">
        <v>43395</v>
      </c>
      <c r="J41" s="132">
        <v>43404</v>
      </c>
      <c r="K41" s="132">
        <v>43395</v>
      </c>
      <c r="L41" s="132">
        <v>43403</v>
      </c>
      <c r="M41" s="132">
        <v>43403</v>
      </c>
      <c r="N41" s="132">
        <v>43404</v>
      </c>
      <c r="O41" s="128">
        <v>43438</v>
      </c>
      <c r="P41" s="134">
        <v>43539</v>
      </c>
      <c r="Q41" s="132">
        <v>43448</v>
      </c>
      <c r="R41" s="132">
        <v>43461</v>
      </c>
      <c r="S41" s="128">
        <v>43525</v>
      </c>
      <c r="T41" s="128">
        <v>43524</v>
      </c>
      <c r="U41" s="128">
        <v>43545</v>
      </c>
      <c r="V41" s="128">
        <v>43592</v>
      </c>
      <c r="W41" s="128">
        <v>43621</v>
      </c>
      <c r="X41" s="128">
        <v>43643</v>
      </c>
      <c r="Y41" s="128">
        <v>43644</v>
      </c>
      <c r="Z41" s="128">
        <v>43651</v>
      </c>
      <c r="AA41" s="128">
        <v>43742</v>
      </c>
      <c r="AB41" s="132">
        <v>43756</v>
      </c>
      <c r="AC41" s="128">
        <v>43861</v>
      </c>
      <c r="AD41" s="132">
        <v>43812</v>
      </c>
      <c r="AE41" s="132">
        <v>43819</v>
      </c>
      <c r="AF41" s="128">
        <v>43847</v>
      </c>
      <c r="AG41" s="128">
        <v>43847</v>
      </c>
      <c r="AH41" s="128">
        <v>43847</v>
      </c>
      <c r="AI41" s="128">
        <v>43889</v>
      </c>
      <c r="AJ41" s="128">
        <v>43924</v>
      </c>
      <c r="AK41" s="128">
        <v>43924</v>
      </c>
      <c r="AL41" s="128">
        <v>43959</v>
      </c>
      <c r="AM41" s="128">
        <v>43963</v>
      </c>
      <c r="AN41" s="128">
        <v>43980</v>
      </c>
      <c r="AO41" s="128">
        <v>43798</v>
      </c>
      <c r="AP41" s="128">
        <v>43966</v>
      </c>
      <c r="AQ41" s="128">
        <v>43951</v>
      </c>
      <c r="AR41" s="128">
        <v>44057</v>
      </c>
      <c r="AS41" s="128">
        <v>44078</v>
      </c>
      <c r="AT41" s="128">
        <v>44099</v>
      </c>
      <c r="AU41" s="166"/>
    </row>
    <row r="42" spans="1:47" ht="15.75" x14ac:dyDescent="0.25">
      <c r="A42" s="104" t="s">
        <v>51</v>
      </c>
      <c r="B42" s="105" t="s">
        <v>3</v>
      </c>
      <c r="C42" s="104" t="s">
        <v>52</v>
      </c>
      <c r="D42" s="104" t="s">
        <v>53</v>
      </c>
      <c r="E42" s="105" t="s">
        <v>279</v>
      </c>
      <c r="F42" s="106">
        <v>30</v>
      </c>
      <c r="G42" s="107">
        <v>15</v>
      </c>
      <c r="H42" s="107">
        <v>15</v>
      </c>
      <c r="I42" s="107">
        <f>I41-I40</f>
        <v>17</v>
      </c>
      <c r="J42" s="107">
        <v>22</v>
      </c>
      <c r="K42" s="107">
        <f>K41-K40</f>
        <v>12</v>
      </c>
      <c r="L42" s="107">
        <v>16</v>
      </c>
      <c r="M42" s="107">
        <v>15</v>
      </c>
      <c r="N42" s="107">
        <v>14</v>
      </c>
      <c r="O42" s="107">
        <v>30</v>
      </c>
      <c r="P42" s="107">
        <f>P41-P40</f>
        <v>135</v>
      </c>
      <c r="Q42" s="107">
        <v>23</v>
      </c>
      <c r="R42" s="107">
        <v>25</v>
      </c>
      <c r="S42" s="107">
        <v>26</v>
      </c>
      <c r="T42" s="107">
        <v>22</v>
      </c>
      <c r="U42" s="107">
        <v>21</v>
      </c>
      <c r="V42" s="107">
        <v>22</v>
      </c>
      <c r="W42" s="107">
        <v>22</v>
      </c>
      <c r="X42" s="107">
        <v>22</v>
      </c>
      <c r="Y42" s="107">
        <v>22</v>
      </c>
      <c r="Z42" s="107">
        <v>23</v>
      </c>
      <c r="AA42" s="107">
        <v>22</v>
      </c>
      <c r="AB42" s="107">
        <v>23</v>
      </c>
      <c r="AC42" s="107">
        <v>229</v>
      </c>
      <c r="AD42" s="107">
        <v>26</v>
      </c>
      <c r="AE42" s="107">
        <v>22</v>
      </c>
      <c r="AF42" s="107">
        <v>29</v>
      </c>
      <c r="AG42" s="107">
        <f t="shared" ref="AG42:AO42" si="3">AG41-AG40+1</f>
        <v>29</v>
      </c>
      <c r="AH42" s="107">
        <f t="shared" si="3"/>
        <v>29</v>
      </c>
      <c r="AI42" s="107">
        <f t="shared" si="3"/>
        <v>29</v>
      </c>
      <c r="AJ42" s="107">
        <f t="shared" si="3"/>
        <v>23</v>
      </c>
      <c r="AK42" s="107">
        <f t="shared" si="3"/>
        <v>22</v>
      </c>
      <c r="AL42" s="107">
        <f t="shared" si="3"/>
        <v>68</v>
      </c>
      <c r="AM42" s="107">
        <f t="shared" si="3"/>
        <v>57</v>
      </c>
      <c r="AN42" s="107">
        <f t="shared" si="3"/>
        <v>23</v>
      </c>
      <c r="AO42" s="107">
        <f t="shared" si="3"/>
        <v>24</v>
      </c>
      <c r="AP42" s="107">
        <f>AP41-AP40</f>
        <v>74</v>
      </c>
      <c r="AQ42" s="107">
        <f t="shared" ref="AQ42:AT42" si="4">AQ41-AQ40+1</f>
        <v>22</v>
      </c>
      <c r="AR42" s="107">
        <f t="shared" si="4"/>
        <v>33</v>
      </c>
      <c r="AS42" s="107">
        <f t="shared" si="4"/>
        <v>22</v>
      </c>
      <c r="AT42" s="107">
        <f t="shared" si="4"/>
        <v>26</v>
      </c>
      <c r="AU42" s="166"/>
    </row>
    <row r="43" spans="1:47" ht="15.75" x14ac:dyDescent="0.25">
      <c r="A43" s="109"/>
      <c r="B43" s="110"/>
      <c r="C43" s="94" t="s">
        <v>52</v>
      </c>
      <c r="D43" s="94" t="s">
        <v>54</v>
      </c>
      <c r="E43" s="93" t="s">
        <v>280</v>
      </c>
      <c r="F43" s="111">
        <v>1</v>
      </c>
      <c r="G43" s="108">
        <v>0</v>
      </c>
      <c r="H43" s="108">
        <v>0</v>
      </c>
      <c r="I43" s="108">
        <v>1</v>
      </c>
      <c r="J43" s="108">
        <v>1</v>
      </c>
      <c r="K43" s="108">
        <v>1</v>
      </c>
      <c r="L43" s="108">
        <v>0</v>
      </c>
      <c r="M43" s="108">
        <v>0</v>
      </c>
      <c r="N43" s="108">
        <v>0</v>
      </c>
      <c r="O43" s="108">
        <v>1</v>
      </c>
      <c r="P43" s="108">
        <v>1</v>
      </c>
      <c r="Q43" s="108">
        <v>1</v>
      </c>
      <c r="R43" s="108">
        <v>1</v>
      </c>
      <c r="S43" s="108">
        <v>1</v>
      </c>
      <c r="T43" s="108">
        <v>1</v>
      </c>
      <c r="U43" s="108">
        <v>1</v>
      </c>
      <c r="V43" s="108">
        <v>1</v>
      </c>
      <c r="W43" s="108">
        <v>1</v>
      </c>
      <c r="X43" s="108">
        <v>1</v>
      </c>
      <c r="Y43" s="108">
        <v>1</v>
      </c>
      <c r="Z43" s="108">
        <v>1</v>
      </c>
      <c r="AA43" s="108">
        <v>1</v>
      </c>
      <c r="AB43" s="108">
        <v>1</v>
      </c>
      <c r="AC43" s="108">
        <v>1</v>
      </c>
      <c r="AD43" s="108">
        <v>1</v>
      </c>
      <c r="AE43" s="108">
        <v>1</v>
      </c>
      <c r="AF43" s="108">
        <v>1</v>
      </c>
      <c r="AG43" s="108">
        <v>1</v>
      </c>
      <c r="AH43" s="108">
        <v>1</v>
      </c>
      <c r="AI43" s="108">
        <v>1</v>
      </c>
      <c r="AJ43" s="108">
        <v>1</v>
      </c>
      <c r="AK43" s="108">
        <v>1</v>
      </c>
      <c r="AL43" s="108">
        <v>1</v>
      </c>
      <c r="AM43" s="108">
        <v>1</v>
      </c>
      <c r="AN43" s="108">
        <v>1</v>
      </c>
      <c r="AO43" s="108">
        <v>1</v>
      </c>
      <c r="AP43" s="108">
        <v>-98</v>
      </c>
      <c r="AQ43" s="108">
        <v>1</v>
      </c>
      <c r="AR43" s="108">
        <v>1</v>
      </c>
      <c r="AS43" s="108">
        <v>1</v>
      </c>
      <c r="AT43" s="159">
        <v>1</v>
      </c>
      <c r="AU43" s="166"/>
    </row>
    <row r="44" spans="1:47" ht="15.75" x14ac:dyDescent="0.25">
      <c r="A44" s="94" t="s">
        <v>55</v>
      </c>
      <c r="B44" s="93" t="s">
        <v>4</v>
      </c>
      <c r="C44" s="94" t="s">
        <v>56</v>
      </c>
      <c r="D44" s="94" t="s">
        <v>57</v>
      </c>
      <c r="E44" s="93" t="s">
        <v>281</v>
      </c>
      <c r="F44" s="111">
        <v>1</v>
      </c>
      <c r="G44" s="108">
        <v>1</v>
      </c>
      <c r="H44" s="108">
        <v>1</v>
      </c>
      <c r="I44" s="108">
        <v>1</v>
      </c>
      <c r="J44" s="108">
        <v>1</v>
      </c>
      <c r="K44" s="108">
        <v>1</v>
      </c>
      <c r="L44" s="108">
        <v>1</v>
      </c>
      <c r="M44" s="108">
        <v>1</v>
      </c>
      <c r="N44" s="108">
        <v>1</v>
      </c>
      <c r="O44" s="108">
        <v>1</v>
      </c>
      <c r="P44" s="108">
        <v>1</v>
      </c>
      <c r="Q44" s="108">
        <v>1</v>
      </c>
      <c r="R44" s="108">
        <v>1</v>
      </c>
      <c r="S44" s="108">
        <v>1</v>
      </c>
      <c r="T44" s="108">
        <v>1</v>
      </c>
      <c r="U44" s="108">
        <v>1</v>
      </c>
      <c r="V44" s="108">
        <v>1</v>
      </c>
      <c r="W44" s="108">
        <v>1</v>
      </c>
      <c r="X44" s="108">
        <v>1</v>
      </c>
      <c r="Y44" s="108">
        <v>1</v>
      </c>
      <c r="Z44" s="108">
        <v>1</v>
      </c>
      <c r="AA44" s="108">
        <v>1</v>
      </c>
      <c r="AB44" s="108">
        <v>1</v>
      </c>
      <c r="AC44" s="108">
        <v>1</v>
      </c>
      <c r="AD44" s="108">
        <v>1</v>
      </c>
      <c r="AE44" s="108">
        <v>1</v>
      </c>
      <c r="AF44" s="108">
        <v>1</v>
      </c>
      <c r="AG44" s="108">
        <v>1</v>
      </c>
      <c r="AH44" s="108">
        <v>1</v>
      </c>
      <c r="AI44" s="108">
        <v>1</v>
      </c>
      <c r="AJ44" s="108">
        <v>1</v>
      </c>
      <c r="AK44" s="108">
        <v>1</v>
      </c>
      <c r="AL44" s="108">
        <v>1</v>
      </c>
      <c r="AM44" s="108">
        <v>1</v>
      </c>
      <c r="AN44" s="108">
        <v>1</v>
      </c>
      <c r="AO44" s="108">
        <v>1</v>
      </c>
      <c r="AP44" s="108">
        <v>1</v>
      </c>
      <c r="AQ44" s="108">
        <v>1</v>
      </c>
      <c r="AR44" s="108">
        <v>1</v>
      </c>
      <c r="AS44" s="108">
        <v>1</v>
      </c>
      <c r="AT44" s="159">
        <v>1</v>
      </c>
      <c r="AU44" s="167"/>
    </row>
    <row r="45" spans="1:47" ht="15.75" x14ac:dyDescent="0.25">
      <c r="A45" s="109"/>
      <c r="B45" s="110"/>
      <c r="C45" s="94" t="s">
        <v>56</v>
      </c>
      <c r="D45" s="94" t="s">
        <v>58</v>
      </c>
      <c r="E45" s="93" t="s">
        <v>282</v>
      </c>
      <c r="F45" s="111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1</v>
      </c>
      <c r="Q45" s="108">
        <v>1</v>
      </c>
      <c r="R45" s="108">
        <v>0</v>
      </c>
      <c r="S45" s="108">
        <v>1</v>
      </c>
      <c r="T45" s="108">
        <v>0</v>
      </c>
      <c r="U45" s="108">
        <v>0</v>
      </c>
      <c r="V45" s="108">
        <v>0</v>
      </c>
      <c r="W45" s="108">
        <v>0</v>
      </c>
      <c r="X45" s="108">
        <v>0</v>
      </c>
      <c r="Y45" s="108">
        <v>1</v>
      </c>
      <c r="Z45" s="108">
        <v>1</v>
      </c>
      <c r="AA45" s="108">
        <v>1</v>
      </c>
      <c r="AB45" s="108">
        <v>1</v>
      </c>
      <c r="AC45" s="108">
        <v>1</v>
      </c>
      <c r="AD45" s="108">
        <v>1</v>
      </c>
      <c r="AE45" s="108">
        <v>1</v>
      </c>
      <c r="AF45" s="108">
        <v>1</v>
      </c>
      <c r="AG45" s="108">
        <v>1</v>
      </c>
      <c r="AH45" s="108">
        <v>1</v>
      </c>
      <c r="AI45" s="108">
        <v>1</v>
      </c>
      <c r="AJ45" s="108">
        <v>1</v>
      </c>
      <c r="AK45" s="108">
        <v>1</v>
      </c>
      <c r="AL45" s="108">
        <v>1</v>
      </c>
      <c r="AM45" s="108">
        <v>0</v>
      </c>
      <c r="AN45" s="108">
        <v>1</v>
      </c>
      <c r="AO45" s="108">
        <v>1</v>
      </c>
      <c r="AP45" s="108">
        <v>-98</v>
      </c>
      <c r="AQ45" s="108">
        <v>0</v>
      </c>
      <c r="AR45" s="108">
        <v>1</v>
      </c>
      <c r="AS45" s="108">
        <v>1</v>
      </c>
      <c r="AT45" s="108">
        <v>1</v>
      </c>
      <c r="AU45" s="108"/>
    </row>
    <row r="46" spans="1:47" ht="15.75" x14ac:dyDescent="0.25">
      <c r="A46" s="94" t="s">
        <v>59</v>
      </c>
      <c r="B46" s="93" t="s">
        <v>60</v>
      </c>
      <c r="C46" s="94" t="s">
        <v>61</v>
      </c>
      <c r="D46" s="94" t="s">
        <v>63</v>
      </c>
      <c r="E46" s="93" t="s">
        <v>62</v>
      </c>
      <c r="F46" s="108">
        <f t="shared" ref="F46:AT46" si="5">COUNTIF(F53:F60,"=1")+IF(F61&gt;0,F61,0)</f>
        <v>2</v>
      </c>
      <c r="G46" s="108">
        <f t="shared" si="5"/>
        <v>3</v>
      </c>
      <c r="H46" s="108">
        <f t="shared" si="5"/>
        <v>7</v>
      </c>
      <c r="I46" s="108">
        <f t="shared" si="5"/>
        <v>3</v>
      </c>
      <c r="J46" s="108">
        <f t="shared" si="5"/>
        <v>4</v>
      </c>
      <c r="K46" s="108">
        <f t="shared" si="5"/>
        <v>2</v>
      </c>
      <c r="L46" s="108">
        <f t="shared" si="5"/>
        <v>7</v>
      </c>
      <c r="M46" s="108">
        <f t="shared" si="5"/>
        <v>7</v>
      </c>
      <c r="N46" s="108">
        <f t="shared" si="5"/>
        <v>3</v>
      </c>
      <c r="O46" s="108">
        <f t="shared" si="5"/>
        <v>9</v>
      </c>
      <c r="P46" s="108">
        <f t="shared" si="5"/>
        <v>2</v>
      </c>
      <c r="Q46" s="108">
        <f t="shared" si="5"/>
        <v>5</v>
      </c>
      <c r="R46" s="108">
        <f t="shared" si="5"/>
        <v>8</v>
      </c>
      <c r="S46" s="108">
        <f t="shared" si="5"/>
        <v>12</v>
      </c>
      <c r="T46" s="108">
        <f t="shared" si="5"/>
        <v>4</v>
      </c>
      <c r="U46" s="108">
        <f t="shared" si="5"/>
        <v>6</v>
      </c>
      <c r="V46" s="108">
        <f t="shared" si="5"/>
        <v>3</v>
      </c>
      <c r="W46" s="108">
        <f t="shared" si="5"/>
        <v>6</v>
      </c>
      <c r="X46" s="108">
        <f t="shared" si="5"/>
        <v>4</v>
      </c>
      <c r="Y46" s="108">
        <f t="shared" si="5"/>
        <v>6</v>
      </c>
      <c r="Z46" s="108">
        <f t="shared" si="5"/>
        <v>3</v>
      </c>
      <c r="AA46" s="108">
        <f t="shared" si="5"/>
        <v>3</v>
      </c>
      <c r="AB46" s="108">
        <f t="shared" si="5"/>
        <v>6</v>
      </c>
      <c r="AC46" s="108">
        <f t="shared" si="5"/>
        <v>8</v>
      </c>
      <c r="AD46" s="108">
        <f t="shared" si="5"/>
        <v>6</v>
      </c>
      <c r="AE46" s="108">
        <f t="shared" si="5"/>
        <v>5</v>
      </c>
      <c r="AF46" s="108">
        <f t="shared" si="5"/>
        <v>7</v>
      </c>
      <c r="AG46" s="108">
        <f t="shared" si="5"/>
        <v>9</v>
      </c>
      <c r="AH46" s="108">
        <f t="shared" si="5"/>
        <v>4</v>
      </c>
      <c r="AI46" s="108">
        <f t="shared" si="5"/>
        <v>7</v>
      </c>
      <c r="AJ46" s="108">
        <f t="shared" si="5"/>
        <v>8</v>
      </c>
      <c r="AK46" s="108">
        <f t="shared" si="5"/>
        <v>5</v>
      </c>
      <c r="AL46" s="108">
        <f t="shared" si="5"/>
        <v>6</v>
      </c>
      <c r="AM46" s="108">
        <f t="shared" si="5"/>
        <v>7</v>
      </c>
      <c r="AN46" s="108">
        <f t="shared" si="5"/>
        <v>4</v>
      </c>
      <c r="AO46" s="108">
        <f t="shared" si="5"/>
        <v>4</v>
      </c>
      <c r="AP46" s="108">
        <f t="shared" si="5"/>
        <v>9</v>
      </c>
      <c r="AQ46" s="108">
        <f t="shared" si="5"/>
        <v>6</v>
      </c>
      <c r="AR46" s="108">
        <f t="shared" si="5"/>
        <v>5</v>
      </c>
      <c r="AS46" s="108">
        <f t="shared" si="5"/>
        <v>5</v>
      </c>
      <c r="AT46" s="108">
        <f t="shared" si="5"/>
        <v>6</v>
      </c>
      <c r="AU46" s="108"/>
    </row>
    <row r="47" spans="1:47" ht="15.75" x14ac:dyDescent="0.25">
      <c r="A47" s="109"/>
      <c r="B47" s="110"/>
      <c r="C47" s="94" t="s">
        <v>283</v>
      </c>
      <c r="D47" s="94" t="s">
        <v>284</v>
      </c>
      <c r="E47" s="119" t="s">
        <v>285</v>
      </c>
      <c r="F47" s="133">
        <v>43374</v>
      </c>
      <c r="G47" s="128">
        <v>43374</v>
      </c>
      <c r="H47" s="128">
        <v>43376</v>
      </c>
      <c r="I47" s="128">
        <v>43378</v>
      </c>
      <c r="J47" s="128">
        <v>43382</v>
      </c>
      <c r="K47" s="128">
        <v>43383</v>
      </c>
      <c r="L47" s="128">
        <v>43388</v>
      </c>
      <c r="M47" s="128">
        <v>43388</v>
      </c>
      <c r="N47" s="132">
        <v>43391</v>
      </c>
      <c r="O47" s="132">
        <v>43404</v>
      </c>
      <c r="P47" s="132">
        <v>43404</v>
      </c>
      <c r="Q47" s="132">
        <v>43423</v>
      </c>
      <c r="R47" s="132">
        <v>43434</v>
      </c>
      <c r="S47" s="128">
        <v>43493</v>
      </c>
      <c r="T47" s="135">
        <v>43497</v>
      </c>
      <c r="U47" s="128">
        <v>43517</v>
      </c>
      <c r="V47" s="128">
        <v>43566</v>
      </c>
      <c r="W47" s="128">
        <v>43594</v>
      </c>
      <c r="X47" s="128">
        <v>43616</v>
      </c>
      <c r="Y47" s="128">
        <v>43619</v>
      </c>
      <c r="Z47" s="128">
        <v>43623</v>
      </c>
      <c r="AA47" s="128">
        <v>43714</v>
      </c>
      <c r="AB47" s="135">
        <v>43734</v>
      </c>
      <c r="AC47" s="128">
        <v>43626</v>
      </c>
      <c r="AD47" s="132">
        <v>43781</v>
      </c>
      <c r="AE47" s="132">
        <v>43797</v>
      </c>
      <c r="AF47" s="132">
        <v>43811</v>
      </c>
      <c r="AG47" s="132">
        <v>43812</v>
      </c>
      <c r="AH47" s="132">
        <v>43812</v>
      </c>
      <c r="AI47" s="132">
        <v>43857</v>
      </c>
      <c r="AJ47" s="132">
        <v>43895</v>
      </c>
      <c r="AK47" s="132">
        <v>43894</v>
      </c>
      <c r="AL47" s="132">
        <v>43885</v>
      </c>
      <c r="AM47" s="132">
        <v>43893</v>
      </c>
      <c r="AN47" s="132">
        <v>43948</v>
      </c>
      <c r="AO47" s="132">
        <v>43768</v>
      </c>
      <c r="AP47" s="132">
        <v>43885</v>
      </c>
      <c r="AQ47" s="132">
        <v>43923</v>
      </c>
      <c r="AR47" s="128">
        <v>44018</v>
      </c>
      <c r="AS47" s="132">
        <v>44049</v>
      </c>
      <c r="AT47" s="128">
        <v>44067</v>
      </c>
      <c r="AU47" s="108"/>
    </row>
    <row r="48" spans="1:47" ht="15.75" x14ac:dyDescent="0.25">
      <c r="A48" s="109"/>
      <c r="B48" s="110"/>
      <c r="C48" s="94"/>
      <c r="D48" s="94" t="s">
        <v>443</v>
      </c>
      <c r="E48" s="119" t="s">
        <v>499</v>
      </c>
      <c r="F48" s="108">
        <f>F40-F47</f>
        <v>8</v>
      </c>
      <c r="G48" s="108">
        <f t="shared" ref="G48:AT48" si="6">G40-G47</f>
        <v>0</v>
      </c>
      <c r="H48" s="108">
        <f t="shared" si="6"/>
        <v>0</v>
      </c>
      <c r="I48" s="108">
        <f t="shared" si="6"/>
        <v>0</v>
      </c>
      <c r="J48" s="108">
        <f t="shared" si="6"/>
        <v>1</v>
      </c>
      <c r="K48" s="108">
        <f t="shared" si="6"/>
        <v>0</v>
      </c>
      <c r="L48" s="108">
        <f t="shared" si="6"/>
        <v>0</v>
      </c>
      <c r="M48" s="108">
        <f t="shared" si="6"/>
        <v>1</v>
      </c>
      <c r="N48" s="108">
        <f t="shared" si="6"/>
        <v>0</v>
      </c>
      <c r="O48" s="108">
        <f t="shared" si="6"/>
        <v>5</v>
      </c>
      <c r="P48" s="108">
        <f t="shared" si="6"/>
        <v>0</v>
      </c>
      <c r="Q48" s="108">
        <f t="shared" si="6"/>
        <v>3</v>
      </c>
      <c r="R48" s="108">
        <f t="shared" si="6"/>
        <v>3</v>
      </c>
      <c r="S48" s="108">
        <f t="shared" si="6"/>
        <v>7</v>
      </c>
      <c r="T48" s="108">
        <f t="shared" si="6"/>
        <v>6</v>
      </c>
      <c r="U48" s="108">
        <f t="shared" si="6"/>
        <v>8</v>
      </c>
      <c r="V48" s="108">
        <f t="shared" si="6"/>
        <v>5</v>
      </c>
      <c r="W48" s="108">
        <f t="shared" si="6"/>
        <v>6</v>
      </c>
      <c r="X48" s="108">
        <f t="shared" si="6"/>
        <v>6</v>
      </c>
      <c r="Y48" s="108">
        <f t="shared" si="6"/>
        <v>4</v>
      </c>
      <c r="Z48" s="108">
        <f t="shared" si="6"/>
        <v>6</v>
      </c>
      <c r="AA48" s="108">
        <f t="shared" si="6"/>
        <v>7</v>
      </c>
      <c r="AB48" s="108">
        <f t="shared" si="6"/>
        <v>0</v>
      </c>
      <c r="AC48" s="108">
        <f t="shared" si="6"/>
        <v>7</v>
      </c>
      <c r="AD48" s="108">
        <f t="shared" si="6"/>
        <v>6</v>
      </c>
      <c r="AE48" s="108">
        <f t="shared" si="6"/>
        <v>1</v>
      </c>
      <c r="AF48" s="108">
        <f t="shared" si="6"/>
        <v>8</v>
      </c>
      <c r="AG48" s="108">
        <f t="shared" si="6"/>
        <v>7</v>
      </c>
      <c r="AH48" s="108">
        <f t="shared" si="6"/>
        <v>7</v>
      </c>
      <c r="AI48" s="108">
        <f t="shared" si="6"/>
        <v>4</v>
      </c>
      <c r="AJ48" s="108">
        <f t="shared" si="6"/>
        <v>7</v>
      </c>
      <c r="AK48" s="108">
        <f t="shared" si="6"/>
        <v>9</v>
      </c>
      <c r="AL48" s="108">
        <f t="shared" si="6"/>
        <v>7</v>
      </c>
      <c r="AM48" s="108">
        <f t="shared" si="6"/>
        <v>14</v>
      </c>
      <c r="AN48" s="108">
        <f t="shared" si="6"/>
        <v>10</v>
      </c>
      <c r="AO48" s="108">
        <f t="shared" si="6"/>
        <v>7</v>
      </c>
      <c r="AP48" s="108">
        <f t="shared" si="6"/>
        <v>7</v>
      </c>
      <c r="AQ48" s="108">
        <f t="shared" si="6"/>
        <v>7</v>
      </c>
      <c r="AR48" s="108">
        <f t="shared" si="6"/>
        <v>7</v>
      </c>
      <c r="AS48" s="108">
        <f t="shared" si="6"/>
        <v>8</v>
      </c>
      <c r="AT48" s="108">
        <f t="shared" si="6"/>
        <v>7</v>
      </c>
      <c r="AU48" s="108"/>
    </row>
    <row r="49" spans="1:47" ht="15.75" x14ac:dyDescent="0.25">
      <c r="A49" s="109"/>
      <c r="B49" s="110"/>
      <c r="C49" s="94" t="s">
        <v>286</v>
      </c>
      <c r="D49" s="94" t="s">
        <v>287</v>
      </c>
      <c r="E49" s="119" t="s">
        <v>288</v>
      </c>
      <c r="F49" s="108">
        <v>-99</v>
      </c>
      <c r="G49" s="128">
        <v>43374</v>
      </c>
      <c r="H49" s="128">
        <v>43376</v>
      </c>
      <c r="I49" s="108">
        <v>-99</v>
      </c>
      <c r="J49" s="108">
        <v>-99</v>
      </c>
      <c r="K49" s="108">
        <v>-99</v>
      </c>
      <c r="L49" s="108">
        <v>-99</v>
      </c>
      <c r="M49" s="108"/>
      <c r="N49" s="108">
        <v>-99</v>
      </c>
      <c r="O49" s="132">
        <v>43404</v>
      </c>
      <c r="P49" s="108">
        <v>-998</v>
      </c>
      <c r="Q49" s="132">
        <v>43423</v>
      </c>
      <c r="R49" s="108">
        <v>-99</v>
      </c>
      <c r="S49" s="128">
        <v>43493</v>
      </c>
      <c r="T49" s="108">
        <v>-99</v>
      </c>
      <c r="U49" s="128">
        <v>43516</v>
      </c>
      <c r="V49" s="108">
        <v>-998</v>
      </c>
      <c r="W49" s="128">
        <v>43593</v>
      </c>
      <c r="X49" s="108">
        <v>-99</v>
      </c>
      <c r="Y49" s="128">
        <v>43619</v>
      </c>
      <c r="Z49" s="108">
        <v>-99</v>
      </c>
      <c r="AA49" s="108">
        <v>-99</v>
      </c>
      <c r="AB49" s="108">
        <v>-99</v>
      </c>
      <c r="AC49" s="128">
        <v>43626</v>
      </c>
      <c r="AD49" s="132">
        <v>43781</v>
      </c>
      <c r="AE49" s="108">
        <v>-99</v>
      </c>
      <c r="AF49" s="132">
        <v>43809</v>
      </c>
      <c r="AG49" s="132">
        <v>43812</v>
      </c>
      <c r="AH49" s="108">
        <v>-998</v>
      </c>
      <c r="AI49" s="108">
        <v>-99</v>
      </c>
      <c r="AJ49" s="132">
        <v>43895</v>
      </c>
      <c r="AK49" s="132">
        <v>43894</v>
      </c>
      <c r="AL49" s="108">
        <v>-99</v>
      </c>
      <c r="AM49" s="132">
        <v>43893</v>
      </c>
      <c r="AN49" s="132">
        <v>43958</v>
      </c>
      <c r="AO49" s="132">
        <v>43775</v>
      </c>
      <c r="AP49" s="132">
        <v>43885</v>
      </c>
      <c r="AQ49" s="128">
        <v>43923</v>
      </c>
      <c r="AR49" s="108">
        <v>-99</v>
      </c>
      <c r="AS49" s="108">
        <v>-99</v>
      </c>
      <c r="AT49" s="128">
        <v>44067</v>
      </c>
      <c r="AU49" s="108"/>
    </row>
    <row r="50" spans="1:47" ht="15.75" x14ac:dyDescent="0.25">
      <c r="A50" s="109"/>
      <c r="B50" s="110"/>
      <c r="C50" s="94" t="s">
        <v>286</v>
      </c>
      <c r="D50" s="94" t="s">
        <v>289</v>
      </c>
      <c r="E50" s="119" t="s">
        <v>290</v>
      </c>
      <c r="F50" s="108">
        <v>-99</v>
      </c>
      <c r="G50" s="108">
        <v>-99</v>
      </c>
      <c r="H50" s="108">
        <v>-99</v>
      </c>
      <c r="I50" s="108">
        <v>-99</v>
      </c>
      <c r="J50" s="108">
        <v>-99</v>
      </c>
      <c r="K50" s="108">
        <v>-99</v>
      </c>
      <c r="L50" s="108">
        <v>-99</v>
      </c>
      <c r="M50" s="108"/>
      <c r="N50" s="108">
        <v>-99</v>
      </c>
      <c r="O50" s="132">
        <v>43420</v>
      </c>
      <c r="P50" s="108">
        <v>-998</v>
      </c>
      <c r="Q50" s="132">
        <v>43449</v>
      </c>
      <c r="R50" s="108">
        <v>-99</v>
      </c>
      <c r="S50" s="128">
        <v>43525</v>
      </c>
      <c r="T50" s="108">
        <v>-99</v>
      </c>
      <c r="U50" s="108">
        <v>-99</v>
      </c>
      <c r="V50" s="108">
        <v>-998</v>
      </c>
      <c r="W50" s="108">
        <v>-99</v>
      </c>
      <c r="X50" s="108">
        <v>-99</v>
      </c>
      <c r="Y50" s="108">
        <v>-99</v>
      </c>
      <c r="Z50" s="108">
        <v>-99</v>
      </c>
      <c r="AA50" s="108">
        <v>-99</v>
      </c>
      <c r="AB50" s="108">
        <v>-99</v>
      </c>
      <c r="AC50" s="128">
        <v>43861</v>
      </c>
      <c r="AD50" s="108">
        <v>-99</v>
      </c>
      <c r="AE50" s="108">
        <v>-99</v>
      </c>
      <c r="AF50" s="128">
        <v>43843</v>
      </c>
      <c r="AG50" s="128">
        <v>43844</v>
      </c>
      <c r="AH50" s="108">
        <v>-998</v>
      </c>
      <c r="AI50" s="108">
        <v>-99</v>
      </c>
      <c r="AJ50" s="108">
        <v>-99</v>
      </c>
      <c r="AK50" s="108">
        <v>-99</v>
      </c>
      <c r="AL50" s="108">
        <v>-99</v>
      </c>
      <c r="AM50" s="108">
        <v>-99</v>
      </c>
      <c r="AN50" s="108">
        <v>-99</v>
      </c>
      <c r="AO50" s="108">
        <v>-99</v>
      </c>
      <c r="AP50" s="108">
        <v>-99</v>
      </c>
      <c r="AQ50" s="108">
        <v>-99</v>
      </c>
      <c r="AR50" s="108">
        <v>-99</v>
      </c>
      <c r="AS50" s="108">
        <v>-99</v>
      </c>
      <c r="AT50" s="108">
        <v>-99</v>
      </c>
      <c r="AU50" s="108"/>
    </row>
    <row r="51" spans="1:47" ht="15.75" x14ac:dyDescent="0.25">
      <c r="A51" s="109"/>
      <c r="B51" s="110"/>
      <c r="C51" s="94" t="s">
        <v>283</v>
      </c>
      <c r="D51" s="94" t="s">
        <v>291</v>
      </c>
      <c r="E51" s="93" t="s">
        <v>292</v>
      </c>
      <c r="F51" s="133">
        <v>43441</v>
      </c>
      <c r="G51" s="132">
        <v>43389</v>
      </c>
      <c r="H51" s="132">
        <v>43391</v>
      </c>
      <c r="I51" s="128">
        <v>43956</v>
      </c>
      <c r="J51" s="128">
        <v>43941</v>
      </c>
      <c r="K51" s="128">
        <v>43956</v>
      </c>
      <c r="L51" s="132">
        <v>43419</v>
      </c>
      <c r="M51" s="132">
        <v>43404</v>
      </c>
      <c r="N51" s="132">
        <v>43420</v>
      </c>
      <c r="O51" s="132">
        <v>43453</v>
      </c>
      <c r="P51" s="135">
        <v>43847</v>
      </c>
      <c r="Q51" s="128">
        <v>43467</v>
      </c>
      <c r="R51" s="128">
        <v>43481</v>
      </c>
      <c r="S51" s="132">
        <v>43815</v>
      </c>
      <c r="T51" s="135">
        <v>43565</v>
      </c>
      <c r="U51" s="128">
        <v>43570</v>
      </c>
      <c r="V51" s="128">
        <v>43588</v>
      </c>
      <c r="W51" s="128">
        <v>43607</v>
      </c>
      <c r="X51" s="128">
        <v>43689</v>
      </c>
      <c r="Y51" s="128">
        <v>43645</v>
      </c>
      <c r="Z51" s="128">
        <v>43652</v>
      </c>
      <c r="AA51" s="132">
        <v>43766</v>
      </c>
      <c r="AB51" s="135">
        <v>43992</v>
      </c>
      <c r="AC51" s="128">
        <v>43864</v>
      </c>
      <c r="AD51" s="132">
        <v>43787</v>
      </c>
      <c r="AE51" s="132">
        <v>43826</v>
      </c>
      <c r="AF51" s="128">
        <v>43868</v>
      </c>
      <c r="AG51" s="128">
        <v>43837</v>
      </c>
      <c r="AH51" s="128">
        <v>43839</v>
      </c>
      <c r="AI51" s="128">
        <v>43892</v>
      </c>
      <c r="AJ51" s="128">
        <v>43914</v>
      </c>
      <c r="AK51" s="128">
        <v>43951</v>
      </c>
      <c r="AL51" s="128">
        <v>43937</v>
      </c>
      <c r="AM51" s="128">
        <v>43938</v>
      </c>
      <c r="AN51" s="128">
        <v>44006</v>
      </c>
      <c r="AO51" s="128">
        <v>43829</v>
      </c>
      <c r="AP51" s="128">
        <v>44001</v>
      </c>
      <c r="AQ51" s="128">
        <v>43946</v>
      </c>
      <c r="AR51" s="108">
        <v>-99</v>
      </c>
      <c r="AS51" s="128">
        <v>44067</v>
      </c>
      <c r="AT51" s="108">
        <v>-99</v>
      </c>
      <c r="AU51" s="108"/>
    </row>
    <row r="52" spans="1:47" ht="15.75" x14ac:dyDescent="0.25">
      <c r="A52" s="94" t="s">
        <v>64</v>
      </c>
      <c r="B52" s="93" t="s">
        <v>5</v>
      </c>
      <c r="C52" s="94" t="s">
        <v>65</v>
      </c>
      <c r="D52" s="94" t="s">
        <v>293</v>
      </c>
      <c r="E52" s="93" t="s">
        <v>66</v>
      </c>
      <c r="F52" s="125">
        <v>1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1</v>
      </c>
      <c r="M52" s="108">
        <v>1</v>
      </c>
      <c r="N52" s="108">
        <v>0</v>
      </c>
      <c r="O52" s="108">
        <v>0</v>
      </c>
      <c r="P52" s="108">
        <v>-99</v>
      </c>
      <c r="Q52" s="108">
        <v>1</v>
      </c>
      <c r="R52" s="108">
        <v>0</v>
      </c>
      <c r="S52" s="108">
        <v>1</v>
      </c>
      <c r="T52" s="108">
        <v>0</v>
      </c>
      <c r="U52" s="108">
        <v>1</v>
      </c>
      <c r="V52" s="108">
        <v>-99</v>
      </c>
      <c r="W52" s="108">
        <v>1</v>
      </c>
      <c r="X52" s="108">
        <v>0</v>
      </c>
      <c r="Y52" s="108">
        <v>0</v>
      </c>
      <c r="Z52" s="108">
        <v>0</v>
      </c>
      <c r="AA52" s="108">
        <v>0</v>
      </c>
      <c r="AB52" s="108">
        <v>0</v>
      </c>
      <c r="AC52" s="108">
        <v>1</v>
      </c>
      <c r="AD52" s="108">
        <v>1</v>
      </c>
      <c r="AE52" s="108">
        <v>0</v>
      </c>
      <c r="AF52" s="108">
        <v>1</v>
      </c>
      <c r="AG52" s="108">
        <v>1</v>
      </c>
      <c r="AH52" s="108">
        <v>1</v>
      </c>
      <c r="AI52" s="108">
        <v>0</v>
      </c>
      <c r="AJ52" s="108">
        <v>1</v>
      </c>
      <c r="AK52" s="108">
        <v>1</v>
      </c>
      <c r="AL52" s="108">
        <v>0</v>
      </c>
      <c r="AM52" s="108">
        <v>1</v>
      </c>
      <c r="AN52" s="108">
        <v>0</v>
      </c>
      <c r="AO52" s="108">
        <v>0</v>
      </c>
      <c r="AP52" s="108">
        <v>1</v>
      </c>
      <c r="AQ52" s="108">
        <v>1</v>
      </c>
      <c r="AR52" s="108">
        <v>-99</v>
      </c>
      <c r="AS52" s="108">
        <v>1</v>
      </c>
      <c r="AT52" s="108">
        <v>1</v>
      </c>
      <c r="AU52" s="108"/>
    </row>
    <row r="53" spans="1:47" ht="15.75" x14ac:dyDescent="0.25">
      <c r="A53" s="104" t="s">
        <v>67</v>
      </c>
      <c r="B53" s="105" t="s">
        <v>6</v>
      </c>
      <c r="C53" s="104" t="s">
        <v>68</v>
      </c>
      <c r="D53" s="104" t="s">
        <v>263</v>
      </c>
      <c r="E53" s="105" t="s">
        <v>294</v>
      </c>
      <c r="F53" s="111">
        <v>1</v>
      </c>
      <c r="G53" s="107">
        <v>0</v>
      </c>
      <c r="H53" s="107">
        <v>1</v>
      </c>
      <c r="I53" s="107">
        <v>0</v>
      </c>
      <c r="J53" s="107">
        <v>1</v>
      </c>
      <c r="K53" s="107">
        <v>0</v>
      </c>
      <c r="L53" s="107">
        <v>1</v>
      </c>
      <c r="M53" s="107">
        <v>1</v>
      </c>
      <c r="N53" s="107">
        <v>0</v>
      </c>
      <c r="O53" s="107">
        <v>1</v>
      </c>
      <c r="P53" s="107">
        <v>0</v>
      </c>
      <c r="Q53" s="107">
        <v>1</v>
      </c>
      <c r="R53" s="107">
        <v>1</v>
      </c>
      <c r="S53" s="107">
        <v>1</v>
      </c>
      <c r="T53" s="107">
        <v>1</v>
      </c>
      <c r="U53" s="107">
        <v>1</v>
      </c>
      <c r="V53" s="107">
        <v>1</v>
      </c>
      <c r="W53" s="107">
        <v>1</v>
      </c>
      <c r="X53" s="107">
        <v>0</v>
      </c>
      <c r="Y53" s="107">
        <v>1</v>
      </c>
      <c r="Z53" s="107">
        <v>0</v>
      </c>
      <c r="AA53" s="107">
        <v>0</v>
      </c>
      <c r="AB53" s="107">
        <v>1</v>
      </c>
      <c r="AC53" s="107">
        <v>1</v>
      </c>
      <c r="AD53" s="107">
        <v>1</v>
      </c>
      <c r="AE53" s="107">
        <v>1</v>
      </c>
      <c r="AF53" s="107">
        <v>1</v>
      </c>
      <c r="AG53" s="107">
        <v>1</v>
      </c>
      <c r="AH53" s="107">
        <v>1</v>
      </c>
      <c r="AI53" s="107">
        <v>1</v>
      </c>
      <c r="AJ53" s="107">
        <v>1</v>
      </c>
      <c r="AK53" s="107">
        <v>1</v>
      </c>
      <c r="AL53" s="107">
        <v>1</v>
      </c>
      <c r="AM53" s="107">
        <v>1</v>
      </c>
      <c r="AN53" s="107">
        <v>0</v>
      </c>
      <c r="AO53" s="107">
        <v>0</v>
      </c>
      <c r="AP53" s="107">
        <v>1</v>
      </c>
      <c r="AQ53" s="107">
        <v>1</v>
      </c>
      <c r="AR53" s="107">
        <v>1</v>
      </c>
      <c r="AS53" s="107">
        <v>0</v>
      </c>
      <c r="AT53" s="107">
        <v>1</v>
      </c>
      <c r="AU53" s="108"/>
    </row>
    <row r="54" spans="1:47" ht="15.75" x14ac:dyDescent="0.25">
      <c r="A54" s="109"/>
      <c r="B54" s="110"/>
      <c r="C54" s="94" t="s">
        <v>68</v>
      </c>
      <c r="D54" s="94" t="s">
        <v>265</v>
      </c>
      <c r="E54" s="93" t="s">
        <v>295</v>
      </c>
      <c r="F54" s="111">
        <v>1</v>
      </c>
      <c r="G54" s="108">
        <v>1</v>
      </c>
      <c r="H54" s="108">
        <v>1</v>
      </c>
      <c r="I54" s="108">
        <v>1</v>
      </c>
      <c r="J54" s="108">
        <v>1</v>
      </c>
      <c r="K54" s="108">
        <v>1</v>
      </c>
      <c r="L54" s="108">
        <v>1</v>
      </c>
      <c r="M54" s="108">
        <v>1</v>
      </c>
      <c r="N54" s="108">
        <v>1</v>
      </c>
      <c r="O54" s="108">
        <v>1</v>
      </c>
      <c r="P54" s="108">
        <v>1</v>
      </c>
      <c r="Q54" s="108">
        <v>1</v>
      </c>
      <c r="R54" s="108">
        <v>1</v>
      </c>
      <c r="S54" s="108">
        <v>1</v>
      </c>
      <c r="T54" s="108">
        <v>1</v>
      </c>
      <c r="U54" s="108">
        <v>1</v>
      </c>
      <c r="V54" s="108">
        <v>1</v>
      </c>
      <c r="W54" s="108">
        <v>1</v>
      </c>
      <c r="X54" s="108">
        <v>1</v>
      </c>
      <c r="Y54" s="108">
        <v>1</v>
      </c>
      <c r="Z54" s="108">
        <v>1</v>
      </c>
      <c r="AA54" s="108">
        <v>1</v>
      </c>
      <c r="AB54" s="108">
        <v>1</v>
      </c>
      <c r="AC54" s="108">
        <v>1</v>
      </c>
      <c r="AD54" s="108">
        <v>1</v>
      </c>
      <c r="AE54" s="108">
        <v>1</v>
      </c>
      <c r="AF54" s="108">
        <v>1</v>
      </c>
      <c r="AG54" s="108">
        <v>1</v>
      </c>
      <c r="AH54" s="108">
        <v>1</v>
      </c>
      <c r="AI54" s="108">
        <v>1</v>
      </c>
      <c r="AJ54" s="108">
        <v>1</v>
      </c>
      <c r="AK54" s="108">
        <v>1</v>
      </c>
      <c r="AL54" s="108">
        <v>1</v>
      </c>
      <c r="AM54" s="108">
        <v>1</v>
      </c>
      <c r="AN54" s="108">
        <v>1</v>
      </c>
      <c r="AO54" s="108">
        <v>1</v>
      </c>
      <c r="AP54" s="108">
        <v>1</v>
      </c>
      <c r="AQ54" s="108">
        <v>1</v>
      </c>
      <c r="AR54" s="108">
        <v>1</v>
      </c>
      <c r="AS54" s="108">
        <v>1</v>
      </c>
      <c r="AT54" s="108">
        <v>1</v>
      </c>
      <c r="AU54" s="108"/>
    </row>
    <row r="55" spans="1:47" ht="15.75" x14ac:dyDescent="0.25">
      <c r="A55" s="109"/>
      <c r="B55" s="110"/>
      <c r="C55" s="94" t="s">
        <v>68</v>
      </c>
      <c r="D55" s="94" t="s">
        <v>267</v>
      </c>
      <c r="E55" s="93" t="s">
        <v>296</v>
      </c>
      <c r="F55" s="111">
        <v>0</v>
      </c>
      <c r="G55" s="108">
        <v>1</v>
      </c>
      <c r="H55" s="108">
        <v>1</v>
      </c>
      <c r="I55" s="108">
        <v>1</v>
      </c>
      <c r="J55" s="108">
        <v>1</v>
      </c>
      <c r="K55" s="108">
        <v>0</v>
      </c>
      <c r="L55" s="108">
        <v>1</v>
      </c>
      <c r="M55" s="108">
        <v>1</v>
      </c>
      <c r="N55" s="108">
        <v>1</v>
      </c>
      <c r="O55" s="108">
        <v>1</v>
      </c>
      <c r="P55" s="108">
        <v>0</v>
      </c>
      <c r="Q55" s="108">
        <v>1</v>
      </c>
      <c r="R55" s="108">
        <v>0</v>
      </c>
      <c r="S55" s="108">
        <v>1</v>
      </c>
      <c r="T55" s="108">
        <v>1</v>
      </c>
      <c r="U55" s="108">
        <v>0</v>
      </c>
      <c r="V55" s="108">
        <v>0</v>
      </c>
      <c r="W55" s="108">
        <v>1</v>
      </c>
      <c r="X55" s="108">
        <v>1</v>
      </c>
      <c r="Y55" s="108">
        <v>1</v>
      </c>
      <c r="Z55" s="108">
        <v>0</v>
      </c>
      <c r="AA55" s="108">
        <v>1</v>
      </c>
      <c r="AB55" s="108">
        <v>1</v>
      </c>
      <c r="AC55" s="108">
        <v>0</v>
      </c>
      <c r="AD55" s="108">
        <v>1</v>
      </c>
      <c r="AE55" s="108">
        <v>1</v>
      </c>
      <c r="AF55" s="108">
        <v>1</v>
      </c>
      <c r="AG55" s="108">
        <v>1</v>
      </c>
      <c r="AH55" s="108">
        <v>1</v>
      </c>
      <c r="AI55" s="108">
        <v>1</v>
      </c>
      <c r="AJ55" s="108">
        <v>0</v>
      </c>
      <c r="AK55" s="108">
        <v>0</v>
      </c>
      <c r="AL55" s="108">
        <v>0</v>
      </c>
      <c r="AM55" s="108">
        <v>0</v>
      </c>
      <c r="AN55" s="108">
        <v>1</v>
      </c>
      <c r="AO55" s="108">
        <v>1</v>
      </c>
      <c r="AP55" s="108">
        <v>1</v>
      </c>
      <c r="AQ55" s="108">
        <v>0</v>
      </c>
      <c r="AR55" s="108">
        <v>0</v>
      </c>
      <c r="AS55" s="108">
        <v>0</v>
      </c>
      <c r="AT55" s="108">
        <v>1</v>
      </c>
      <c r="AU55" s="108"/>
    </row>
    <row r="56" spans="1:47" ht="15.75" x14ac:dyDescent="0.25">
      <c r="A56" s="109"/>
      <c r="B56" s="110"/>
      <c r="C56" s="94" t="s">
        <v>68</v>
      </c>
      <c r="D56" s="94" t="s">
        <v>269</v>
      </c>
      <c r="E56" s="93" t="s">
        <v>297</v>
      </c>
      <c r="F56" s="111">
        <v>0</v>
      </c>
      <c r="G56" s="108">
        <v>1</v>
      </c>
      <c r="H56" s="108">
        <v>1</v>
      </c>
      <c r="I56" s="108">
        <v>1</v>
      </c>
      <c r="J56" s="108">
        <v>1</v>
      </c>
      <c r="K56" s="108">
        <v>1</v>
      </c>
      <c r="L56" s="108">
        <v>1</v>
      </c>
      <c r="M56" s="108">
        <v>1</v>
      </c>
      <c r="N56" s="108">
        <v>1</v>
      </c>
      <c r="O56" s="108">
        <v>1</v>
      </c>
      <c r="P56" s="108">
        <v>1</v>
      </c>
      <c r="Q56" s="108">
        <v>1</v>
      </c>
      <c r="R56" s="108">
        <v>1</v>
      </c>
      <c r="S56" s="108">
        <v>1</v>
      </c>
      <c r="T56" s="108">
        <v>1</v>
      </c>
      <c r="U56" s="108">
        <v>0</v>
      </c>
      <c r="V56" s="108">
        <v>1</v>
      </c>
      <c r="W56" s="108">
        <v>1</v>
      </c>
      <c r="X56" s="108">
        <v>1</v>
      </c>
      <c r="Y56" s="108">
        <v>1</v>
      </c>
      <c r="Z56" s="108">
        <v>1</v>
      </c>
      <c r="AA56" s="108">
        <v>1</v>
      </c>
      <c r="AB56" s="108">
        <v>1</v>
      </c>
      <c r="AC56" s="108">
        <v>1</v>
      </c>
      <c r="AD56" s="108">
        <v>1</v>
      </c>
      <c r="AE56" s="108">
        <v>1</v>
      </c>
      <c r="AF56" s="108">
        <v>1</v>
      </c>
      <c r="AG56" s="108">
        <v>1</v>
      </c>
      <c r="AH56" s="108">
        <v>1</v>
      </c>
      <c r="AI56" s="108">
        <v>1</v>
      </c>
      <c r="AJ56" s="108">
        <v>1</v>
      </c>
      <c r="AK56" s="108">
        <v>1</v>
      </c>
      <c r="AL56" s="108">
        <v>1</v>
      </c>
      <c r="AM56" s="108">
        <v>1</v>
      </c>
      <c r="AN56" s="108">
        <v>1</v>
      </c>
      <c r="AO56" s="108">
        <v>1</v>
      </c>
      <c r="AP56" s="108">
        <v>1</v>
      </c>
      <c r="AQ56" s="108">
        <v>1</v>
      </c>
      <c r="AR56" s="108">
        <v>1</v>
      </c>
      <c r="AS56" s="108">
        <v>1</v>
      </c>
      <c r="AT56" s="108">
        <v>1</v>
      </c>
      <c r="AU56" s="108"/>
    </row>
    <row r="57" spans="1:47" ht="15.75" x14ac:dyDescent="0.25">
      <c r="A57" s="109"/>
      <c r="B57" s="110"/>
      <c r="C57" s="94" t="s">
        <v>68</v>
      </c>
      <c r="D57" s="94" t="s">
        <v>69</v>
      </c>
      <c r="E57" s="119" t="s">
        <v>298</v>
      </c>
      <c r="F57" s="108">
        <v>-99</v>
      </c>
      <c r="G57" s="108">
        <v>-99</v>
      </c>
      <c r="H57" s="108">
        <v>0</v>
      </c>
      <c r="I57" s="108">
        <v>-99</v>
      </c>
      <c r="J57" s="108">
        <v>-99</v>
      </c>
      <c r="K57" s="108">
        <v>-99</v>
      </c>
      <c r="L57" s="108">
        <v>0</v>
      </c>
      <c r="M57" s="108">
        <v>1</v>
      </c>
      <c r="N57" s="108">
        <v>-99</v>
      </c>
      <c r="O57" s="108">
        <v>1</v>
      </c>
      <c r="P57" s="108">
        <v>-998</v>
      </c>
      <c r="Q57" s="108">
        <v>0</v>
      </c>
      <c r="R57" s="108">
        <v>1</v>
      </c>
      <c r="S57" s="108">
        <v>1</v>
      </c>
      <c r="T57" s="108">
        <v>-99</v>
      </c>
      <c r="U57" s="108">
        <v>0</v>
      </c>
      <c r="V57" s="108">
        <v>-998</v>
      </c>
      <c r="W57" s="108">
        <v>1</v>
      </c>
      <c r="X57" s="108">
        <v>0</v>
      </c>
      <c r="Y57" s="108">
        <v>0</v>
      </c>
      <c r="Z57" s="108">
        <v>0</v>
      </c>
      <c r="AA57" s="108">
        <v>-99</v>
      </c>
      <c r="AB57" s="108">
        <v>0</v>
      </c>
      <c r="AC57" s="108">
        <v>0</v>
      </c>
      <c r="AD57" s="108">
        <v>1</v>
      </c>
      <c r="AE57" s="108">
        <v>0</v>
      </c>
      <c r="AF57" s="108">
        <v>1</v>
      </c>
      <c r="AG57" s="108">
        <v>0</v>
      </c>
      <c r="AH57" s="108">
        <v>-998</v>
      </c>
      <c r="AI57" s="108">
        <v>1</v>
      </c>
      <c r="AJ57" s="108">
        <v>0</v>
      </c>
      <c r="AK57" s="108">
        <v>0</v>
      </c>
      <c r="AL57" s="108">
        <v>0</v>
      </c>
      <c r="AM57" s="108">
        <v>0</v>
      </c>
      <c r="AN57" s="108">
        <v>0</v>
      </c>
      <c r="AO57" s="108">
        <v>0</v>
      </c>
      <c r="AP57" s="108">
        <v>0</v>
      </c>
      <c r="AQ57" s="108">
        <v>0</v>
      </c>
      <c r="AR57" s="108">
        <v>0</v>
      </c>
      <c r="AS57" s="108">
        <v>0</v>
      </c>
      <c r="AT57" s="108">
        <v>0</v>
      </c>
      <c r="AU57" s="108"/>
    </row>
    <row r="58" spans="1:47" ht="15.75" x14ac:dyDescent="0.25">
      <c r="A58" s="109"/>
      <c r="B58" s="110"/>
      <c r="C58" s="94" t="s">
        <v>68</v>
      </c>
      <c r="D58" s="94" t="s">
        <v>70</v>
      </c>
      <c r="E58" s="119" t="s">
        <v>299</v>
      </c>
      <c r="F58" s="108">
        <v>-99</v>
      </c>
      <c r="G58" s="108">
        <v>-99</v>
      </c>
      <c r="H58" s="108">
        <v>0</v>
      </c>
      <c r="I58" s="108">
        <v>-99</v>
      </c>
      <c r="J58" s="108">
        <v>-99</v>
      </c>
      <c r="K58" s="108">
        <v>-99</v>
      </c>
      <c r="L58" s="108">
        <v>0</v>
      </c>
      <c r="M58" s="108">
        <v>0</v>
      </c>
      <c r="N58" s="108">
        <v>-99</v>
      </c>
      <c r="O58" s="108">
        <v>1</v>
      </c>
      <c r="P58" s="108">
        <v>-998</v>
      </c>
      <c r="Q58" s="108">
        <v>0</v>
      </c>
      <c r="R58" s="108">
        <v>1</v>
      </c>
      <c r="S58" s="108">
        <v>1</v>
      </c>
      <c r="T58" s="108">
        <v>-99</v>
      </c>
      <c r="U58" s="108">
        <v>0</v>
      </c>
      <c r="V58" s="108">
        <v>-998</v>
      </c>
      <c r="W58" s="108">
        <v>1</v>
      </c>
      <c r="X58" s="108">
        <v>0</v>
      </c>
      <c r="Y58" s="108">
        <v>0</v>
      </c>
      <c r="Z58" s="108">
        <v>0</v>
      </c>
      <c r="AA58" s="108">
        <v>-99</v>
      </c>
      <c r="AB58" s="108">
        <v>0</v>
      </c>
      <c r="AC58" s="108">
        <v>0</v>
      </c>
      <c r="AD58" s="108">
        <v>0</v>
      </c>
      <c r="AE58" s="108">
        <v>0</v>
      </c>
      <c r="AF58" s="108">
        <v>1</v>
      </c>
      <c r="AG58" s="108">
        <v>0</v>
      </c>
      <c r="AH58" s="108">
        <v>-998</v>
      </c>
      <c r="AI58" s="108">
        <v>1</v>
      </c>
      <c r="AJ58" s="108">
        <v>0</v>
      </c>
      <c r="AK58" s="108">
        <v>0</v>
      </c>
      <c r="AL58" s="108">
        <v>0</v>
      </c>
      <c r="AM58" s="108">
        <v>0</v>
      </c>
      <c r="AN58" s="108">
        <v>0</v>
      </c>
      <c r="AO58" s="108">
        <v>0</v>
      </c>
      <c r="AP58" s="108">
        <v>0</v>
      </c>
      <c r="AQ58" s="108">
        <v>0</v>
      </c>
      <c r="AR58" s="108">
        <v>0</v>
      </c>
      <c r="AS58" s="108">
        <v>0</v>
      </c>
      <c r="AT58" s="108">
        <v>0</v>
      </c>
      <c r="AU58" s="108"/>
    </row>
    <row r="59" spans="1:47" ht="15.75" x14ac:dyDescent="0.25">
      <c r="A59" s="109"/>
      <c r="B59" s="110"/>
      <c r="C59" s="94" t="s">
        <v>68</v>
      </c>
      <c r="D59" s="94" t="s">
        <v>71</v>
      </c>
      <c r="E59" s="119" t="s">
        <v>300</v>
      </c>
      <c r="F59" s="108">
        <v>-99</v>
      </c>
      <c r="G59" s="108">
        <v>-99</v>
      </c>
      <c r="H59" s="108">
        <v>0</v>
      </c>
      <c r="I59" s="108">
        <v>-99</v>
      </c>
      <c r="J59" s="108">
        <v>-99</v>
      </c>
      <c r="K59" s="108">
        <v>-99</v>
      </c>
      <c r="L59" s="108">
        <v>0</v>
      </c>
      <c r="M59" s="108">
        <v>1</v>
      </c>
      <c r="N59" s="108">
        <v>-99</v>
      </c>
      <c r="O59" s="108">
        <v>0</v>
      </c>
      <c r="P59" s="108">
        <v>-998</v>
      </c>
      <c r="Q59" s="108">
        <v>0</v>
      </c>
      <c r="R59" s="108">
        <v>0</v>
      </c>
      <c r="S59" s="108">
        <v>0</v>
      </c>
      <c r="T59" s="108">
        <v>-99</v>
      </c>
      <c r="U59" s="108">
        <v>0</v>
      </c>
      <c r="V59" s="108">
        <v>-998</v>
      </c>
      <c r="W59" s="108">
        <v>0</v>
      </c>
      <c r="X59" s="108">
        <v>0</v>
      </c>
      <c r="Y59" s="108">
        <v>0</v>
      </c>
      <c r="Z59" s="108">
        <v>0</v>
      </c>
      <c r="AA59" s="108">
        <v>-99</v>
      </c>
      <c r="AB59" s="108">
        <v>0</v>
      </c>
      <c r="AC59" s="108">
        <v>0</v>
      </c>
      <c r="AD59" s="108">
        <v>0</v>
      </c>
      <c r="AE59" s="108">
        <v>0</v>
      </c>
      <c r="AF59" s="108">
        <v>0</v>
      </c>
      <c r="AG59" s="108">
        <v>0</v>
      </c>
      <c r="AH59" s="108">
        <v>-998</v>
      </c>
      <c r="AI59" s="108">
        <v>0</v>
      </c>
      <c r="AJ59" s="108">
        <v>0</v>
      </c>
      <c r="AK59" s="108">
        <v>0</v>
      </c>
      <c r="AL59" s="108">
        <v>0</v>
      </c>
      <c r="AM59" s="108">
        <v>0</v>
      </c>
      <c r="AN59" s="108">
        <v>0</v>
      </c>
      <c r="AO59" s="108">
        <v>0</v>
      </c>
      <c r="AP59" s="108">
        <v>0</v>
      </c>
      <c r="AQ59" s="108">
        <v>0</v>
      </c>
      <c r="AR59" s="108">
        <v>0</v>
      </c>
      <c r="AS59" s="108">
        <v>1</v>
      </c>
      <c r="AT59" s="108">
        <v>0</v>
      </c>
      <c r="AU59" s="108"/>
    </row>
    <row r="60" spans="1:47" ht="15.75" x14ac:dyDescent="0.25">
      <c r="A60" s="109"/>
      <c r="B60" s="110"/>
      <c r="C60" s="94" t="s">
        <v>68</v>
      </c>
      <c r="D60" s="94" t="s">
        <v>72</v>
      </c>
      <c r="E60" s="119" t="s">
        <v>301</v>
      </c>
      <c r="F60" s="108">
        <v>-99</v>
      </c>
      <c r="G60" s="118">
        <v>-99</v>
      </c>
      <c r="H60" s="108">
        <v>0</v>
      </c>
      <c r="I60" s="118">
        <v>-99</v>
      </c>
      <c r="J60" s="118">
        <v>-99</v>
      </c>
      <c r="K60" s="118">
        <v>-99</v>
      </c>
      <c r="L60" s="108">
        <v>1</v>
      </c>
      <c r="M60" s="108">
        <v>0</v>
      </c>
      <c r="N60" s="118">
        <v>-99</v>
      </c>
      <c r="O60" s="108">
        <v>1</v>
      </c>
      <c r="P60" s="108">
        <v>-998</v>
      </c>
      <c r="Q60" s="108">
        <v>1</v>
      </c>
      <c r="R60" s="108">
        <v>1</v>
      </c>
      <c r="S60" s="108">
        <v>1</v>
      </c>
      <c r="T60" s="108">
        <v>-99</v>
      </c>
      <c r="U60" s="108">
        <v>0</v>
      </c>
      <c r="V60" s="108">
        <v>-998</v>
      </c>
      <c r="W60" s="108">
        <v>0</v>
      </c>
      <c r="X60" s="108">
        <v>1</v>
      </c>
      <c r="Y60" s="108">
        <v>1</v>
      </c>
      <c r="Z60" s="108">
        <v>1</v>
      </c>
      <c r="AA60" s="108">
        <v>-99</v>
      </c>
      <c r="AB60" s="108">
        <v>1</v>
      </c>
      <c r="AC60" s="108">
        <v>1</v>
      </c>
      <c r="AD60" s="108">
        <v>1</v>
      </c>
      <c r="AE60" s="108">
        <v>1</v>
      </c>
      <c r="AF60" s="108">
        <v>1</v>
      </c>
      <c r="AG60" s="108">
        <v>1</v>
      </c>
      <c r="AH60" s="108">
        <v>-998</v>
      </c>
      <c r="AI60" s="108">
        <v>1</v>
      </c>
      <c r="AJ60" s="108">
        <v>0</v>
      </c>
      <c r="AK60" s="108">
        <v>1</v>
      </c>
      <c r="AL60" s="108">
        <v>1</v>
      </c>
      <c r="AM60" s="108">
        <v>0</v>
      </c>
      <c r="AN60" s="108">
        <v>0</v>
      </c>
      <c r="AO60" s="108">
        <v>0</v>
      </c>
      <c r="AP60" s="108">
        <v>1</v>
      </c>
      <c r="AQ60" s="108">
        <v>1</v>
      </c>
      <c r="AR60" s="108">
        <v>1</v>
      </c>
      <c r="AS60" s="108">
        <v>1</v>
      </c>
      <c r="AT60" s="108">
        <v>1</v>
      </c>
      <c r="AU60" s="108"/>
    </row>
    <row r="61" spans="1:47" ht="15" customHeight="1" x14ac:dyDescent="0.25">
      <c r="A61" s="109"/>
      <c r="B61" s="110"/>
      <c r="C61" s="109"/>
      <c r="D61" s="94" t="s">
        <v>302</v>
      </c>
      <c r="E61" s="119" t="s">
        <v>303</v>
      </c>
      <c r="F61" s="108">
        <v>-99</v>
      </c>
      <c r="G61" s="108">
        <v>-99</v>
      </c>
      <c r="H61" s="108">
        <v>3</v>
      </c>
      <c r="I61" s="108">
        <v>-99</v>
      </c>
      <c r="J61" s="108">
        <v>-99</v>
      </c>
      <c r="K61" s="108">
        <v>-99</v>
      </c>
      <c r="L61" s="108">
        <v>2</v>
      </c>
      <c r="M61" s="108">
        <v>1</v>
      </c>
      <c r="N61" s="108">
        <v>-99</v>
      </c>
      <c r="O61" s="108">
        <v>2</v>
      </c>
      <c r="P61" s="108">
        <v>-998</v>
      </c>
      <c r="Q61" s="108">
        <v>0</v>
      </c>
      <c r="R61" s="108">
        <v>2</v>
      </c>
      <c r="S61" s="108">
        <v>5</v>
      </c>
      <c r="T61" s="108">
        <v>-99</v>
      </c>
      <c r="U61" s="108">
        <v>4</v>
      </c>
      <c r="V61" s="108">
        <v>-998</v>
      </c>
      <c r="W61" s="108">
        <v>0</v>
      </c>
      <c r="X61" s="108">
        <v>0</v>
      </c>
      <c r="Y61" s="108">
        <v>1</v>
      </c>
      <c r="Z61" s="108">
        <v>0</v>
      </c>
      <c r="AA61" s="108">
        <v>-99</v>
      </c>
      <c r="AB61" s="108">
        <v>1</v>
      </c>
      <c r="AC61" s="108">
        <v>4</v>
      </c>
      <c r="AD61" s="108">
        <v>0</v>
      </c>
      <c r="AE61" s="108">
        <v>0</v>
      </c>
      <c r="AF61" s="108">
        <v>0</v>
      </c>
      <c r="AG61" s="108">
        <v>4</v>
      </c>
      <c r="AH61" s="108">
        <v>-998</v>
      </c>
      <c r="AI61" s="108">
        <v>0</v>
      </c>
      <c r="AJ61" s="108">
        <v>5</v>
      </c>
      <c r="AK61" s="108">
        <v>1</v>
      </c>
      <c r="AL61" s="108">
        <v>2</v>
      </c>
      <c r="AM61" s="108">
        <v>4</v>
      </c>
      <c r="AN61" s="108">
        <v>1</v>
      </c>
      <c r="AO61" s="108">
        <v>1</v>
      </c>
      <c r="AP61" s="108">
        <v>4</v>
      </c>
      <c r="AQ61" s="108">
        <v>2</v>
      </c>
      <c r="AR61" s="108">
        <v>1</v>
      </c>
      <c r="AS61" s="108">
        <v>1</v>
      </c>
      <c r="AT61" s="108">
        <v>1</v>
      </c>
      <c r="AU61" s="108"/>
    </row>
    <row r="62" spans="1:47" ht="15" customHeight="1" x14ac:dyDescent="0.25">
      <c r="A62" s="109"/>
      <c r="B62" s="110"/>
      <c r="C62" s="109"/>
      <c r="D62" s="94" t="s">
        <v>25</v>
      </c>
      <c r="E62" s="119" t="s">
        <v>304</v>
      </c>
      <c r="F62" s="108">
        <v>-99</v>
      </c>
      <c r="G62" s="108">
        <v>-98</v>
      </c>
      <c r="H62" s="108" t="s">
        <v>305</v>
      </c>
      <c r="I62" s="108">
        <v>-98</v>
      </c>
      <c r="J62" s="108">
        <v>-98</v>
      </c>
      <c r="K62" s="108">
        <v>-98</v>
      </c>
      <c r="L62" s="108" t="s">
        <v>306</v>
      </c>
      <c r="M62" s="108" t="s">
        <v>307</v>
      </c>
      <c r="N62" s="108">
        <v>-98</v>
      </c>
      <c r="O62" s="108" t="s">
        <v>308</v>
      </c>
      <c r="P62" s="108">
        <v>998</v>
      </c>
      <c r="Q62" s="108">
        <v>-98</v>
      </c>
      <c r="R62" s="108" t="s">
        <v>309</v>
      </c>
      <c r="S62" s="108" t="s">
        <v>310</v>
      </c>
      <c r="T62" s="108">
        <v>-98</v>
      </c>
      <c r="U62" s="108" t="s">
        <v>311</v>
      </c>
      <c r="V62" s="108">
        <v>998</v>
      </c>
      <c r="W62" s="108">
        <v>-98</v>
      </c>
      <c r="X62" s="108">
        <v>-98</v>
      </c>
      <c r="Y62" s="108" t="s">
        <v>312</v>
      </c>
      <c r="Z62" s="108">
        <v>-98</v>
      </c>
      <c r="AA62" s="108">
        <v>-98</v>
      </c>
      <c r="AB62" s="136" t="s">
        <v>313</v>
      </c>
      <c r="AC62" s="108" t="s">
        <v>314</v>
      </c>
      <c r="AD62" s="108">
        <v>-98</v>
      </c>
      <c r="AE62" s="108">
        <v>-98</v>
      </c>
      <c r="AF62" s="108">
        <v>-98</v>
      </c>
      <c r="AG62" s="108" t="s">
        <v>315</v>
      </c>
      <c r="AH62" s="108">
        <v>998</v>
      </c>
      <c r="AI62" s="108">
        <v>-98</v>
      </c>
      <c r="AJ62" s="108" t="s">
        <v>316</v>
      </c>
      <c r="AK62" s="108" t="s">
        <v>317</v>
      </c>
      <c r="AL62" s="108" t="s">
        <v>318</v>
      </c>
      <c r="AM62" s="108" t="s">
        <v>319</v>
      </c>
      <c r="AN62" s="136" t="s">
        <v>320</v>
      </c>
      <c r="AO62" s="136" t="s">
        <v>320</v>
      </c>
      <c r="AP62" s="136" t="s">
        <v>321</v>
      </c>
      <c r="AQ62" s="122" t="s">
        <v>322</v>
      </c>
      <c r="AR62" s="108" t="s">
        <v>317</v>
      </c>
      <c r="AS62" s="108" t="s">
        <v>323</v>
      </c>
      <c r="AT62" s="108" t="s">
        <v>317</v>
      </c>
      <c r="AU62" s="140"/>
    </row>
    <row r="63" spans="1:47" ht="15" hidden="1" customHeight="1" x14ac:dyDescent="0.25">
      <c r="A63" s="104" t="s">
        <v>73</v>
      </c>
      <c r="B63" s="105" t="s">
        <v>7</v>
      </c>
      <c r="C63" s="104" t="s">
        <v>74</v>
      </c>
      <c r="D63" s="104" t="s">
        <v>43</v>
      </c>
      <c r="E63" s="105" t="s">
        <v>324</v>
      </c>
      <c r="F63" s="168" t="s">
        <v>325</v>
      </c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40"/>
    </row>
    <row r="64" spans="1:47" ht="15" hidden="1" customHeight="1" x14ac:dyDescent="0.25">
      <c r="A64" s="109"/>
      <c r="B64" s="110"/>
      <c r="C64" s="94" t="s">
        <v>74</v>
      </c>
      <c r="D64" s="94" t="s">
        <v>44</v>
      </c>
      <c r="E64" s="93" t="s">
        <v>326</v>
      </c>
      <c r="F64" s="111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40"/>
    </row>
    <row r="65" spans="1:47" ht="15" hidden="1" customHeight="1" x14ac:dyDescent="0.25">
      <c r="A65" s="109"/>
      <c r="B65" s="110"/>
      <c r="C65" s="94" t="s">
        <v>74</v>
      </c>
      <c r="D65" s="94" t="s">
        <v>45</v>
      </c>
      <c r="E65" s="93" t="s">
        <v>327</v>
      </c>
      <c r="F65" s="111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40"/>
    </row>
    <row r="66" spans="1:47" ht="15" hidden="1" customHeight="1" x14ac:dyDescent="0.25">
      <c r="A66" s="109"/>
      <c r="B66" s="110"/>
      <c r="C66" s="94" t="s">
        <v>74</v>
      </c>
      <c r="D66" s="94" t="s">
        <v>46</v>
      </c>
      <c r="E66" s="93" t="s">
        <v>328</v>
      </c>
      <c r="F66" s="111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40"/>
    </row>
    <row r="67" spans="1:47" ht="15" hidden="1" customHeight="1" x14ac:dyDescent="0.25">
      <c r="A67" s="109"/>
      <c r="B67" s="110"/>
      <c r="C67" s="94" t="s">
        <v>74</v>
      </c>
      <c r="D67" s="94" t="s">
        <v>69</v>
      </c>
      <c r="E67" s="93" t="s">
        <v>329</v>
      </c>
      <c r="F67" s="111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40"/>
    </row>
    <row r="68" spans="1:47" ht="15" hidden="1" customHeight="1" x14ac:dyDescent="0.25">
      <c r="A68" s="109"/>
      <c r="B68" s="110"/>
      <c r="C68" s="94" t="s">
        <v>74</v>
      </c>
      <c r="D68" s="94" t="s">
        <v>70</v>
      </c>
      <c r="E68" s="93" t="s">
        <v>330</v>
      </c>
      <c r="F68" s="111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22"/>
      <c r="AR68" s="122"/>
      <c r="AS68" s="122"/>
      <c r="AT68" s="122"/>
      <c r="AU68" s="140"/>
    </row>
    <row r="69" spans="1:47" ht="15" customHeight="1" x14ac:dyDescent="0.25">
      <c r="A69" s="104" t="s">
        <v>75</v>
      </c>
      <c r="B69" s="105" t="s">
        <v>76</v>
      </c>
      <c r="C69" s="104" t="s">
        <v>77</v>
      </c>
      <c r="D69" s="104" t="s">
        <v>78</v>
      </c>
      <c r="E69" s="123" t="s">
        <v>331</v>
      </c>
      <c r="F69" s="107">
        <v>-99</v>
      </c>
      <c r="G69" s="107">
        <v>-99</v>
      </c>
      <c r="H69" s="107">
        <v>0</v>
      </c>
      <c r="I69" s="107">
        <v>-99</v>
      </c>
      <c r="J69" s="107">
        <v>-99</v>
      </c>
      <c r="K69" s="107">
        <v>-99</v>
      </c>
      <c r="L69" s="107">
        <v>-99</v>
      </c>
      <c r="M69" s="107">
        <v>0</v>
      </c>
      <c r="N69" s="107">
        <v>-99</v>
      </c>
      <c r="O69" s="107">
        <v>1</v>
      </c>
      <c r="P69" s="107">
        <v>-998</v>
      </c>
      <c r="Q69" s="107">
        <v>-99</v>
      </c>
      <c r="R69" s="107">
        <v>0</v>
      </c>
      <c r="S69" s="107">
        <v>-99</v>
      </c>
      <c r="T69" s="107">
        <v>-99</v>
      </c>
      <c r="U69" s="107">
        <v>-99</v>
      </c>
      <c r="V69" s="107">
        <v>-998</v>
      </c>
      <c r="W69" s="107">
        <v>-99</v>
      </c>
      <c r="X69" s="107">
        <v>-99</v>
      </c>
      <c r="Y69" s="107">
        <v>0</v>
      </c>
      <c r="Z69" s="107">
        <v>-99</v>
      </c>
      <c r="AA69" s="107">
        <v>-99</v>
      </c>
      <c r="AB69" s="107">
        <v>0</v>
      </c>
      <c r="AC69" s="107">
        <v>0</v>
      </c>
      <c r="AD69" s="107">
        <v>-99</v>
      </c>
      <c r="AE69" s="107">
        <v>-99</v>
      </c>
      <c r="AF69" s="107">
        <v>-99</v>
      </c>
      <c r="AG69" s="107">
        <v>-99</v>
      </c>
      <c r="AH69" s="107">
        <v>-998</v>
      </c>
      <c r="AI69" s="107">
        <v>-99</v>
      </c>
      <c r="AJ69" s="107">
        <v>0</v>
      </c>
      <c r="AK69" s="107">
        <v>-99</v>
      </c>
      <c r="AL69" s="107">
        <v>0</v>
      </c>
      <c r="AM69" s="107">
        <v>0</v>
      </c>
      <c r="AN69" s="107">
        <v>-99</v>
      </c>
      <c r="AO69" s="107">
        <v>-99</v>
      </c>
      <c r="AP69" s="107">
        <v>-99</v>
      </c>
      <c r="AQ69" s="107">
        <v>-99</v>
      </c>
      <c r="AR69" s="107">
        <v>0</v>
      </c>
      <c r="AS69" s="107">
        <v>0</v>
      </c>
      <c r="AT69" s="107">
        <v>0</v>
      </c>
      <c r="AU69" s="140"/>
    </row>
    <row r="70" spans="1:47" ht="15" customHeight="1" x14ac:dyDescent="0.25">
      <c r="A70" s="109"/>
      <c r="B70" s="110"/>
      <c r="C70" s="94" t="s">
        <v>77</v>
      </c>
      <c r="D70" s="94" t="s">
        <v>79</v>
      </c>
      <c r="E70" s="119" t="s">
        <v>332</v>
      </c>
      <c r="F70" s="108">
        <v>-99</v>
      </c>
      <c r="G70" s="108">
        <v>-99</v>
      </c>
      <c r="H70" s="108">
        <v>0</v>
      </c>
      <c r="I70" s="108">
        <v>-99</v>
      </c>
      <c r="J70" s="108">
        <v>-99</v>
      </c>
      <c r="K70" s="108">
        <v>-99</v>
      </c>
      <c r="L70" s="108">
        <v>-99</v>
      </c>
      <c r="M70" s="108">
        <v>1</v>
      </c>
      <c r="N70" s="108">
        <v>-99</v>
      </c>
      <c r="O70" s="108">
        <v>1</v>
      </c>
      <c r="P70" s="108">
        <v>-998</v>
      </c>
      <c r="Q70" s="108">
        <v>-99</v>
      </c>
      <c r="R70" s="108">
        <v>0</v>
      </c>
      <c r="S70" s="108">
        <v>-99</v>
      </c>
      <c r="T70" s="108">
        <v>-99</v>
      </c>
      <c r="U70" s="108">
        <v>-99</v>
      </c>
      <c r="V70" s="108">
        <v>-998</v>
      </c>
      <c r="W70" s="108">
        <v>-99</v>
      </c>
      <c r="X70" s="108">
        <v>-99</v>
      </c>
      <c r="Y70" s="108">
        <v>0</v>
      </c>
      <c r="Z70" s="108">
        <v>-99</v>
      </c>
      <c r="AA70" s="108">
        <v>-99</v>
      </c>
      <c r="AB70" s="108">
        <v>0</v>
      </c>
      <c r="AC70" s="108">
        <v>0</v>
      </c>
      <c r="AD70" s="108">
        <v>-99</v>
      </c>
      <c r="AE70" s="108">
        <v>-99</v>
      </c>
      <c r="AF70" s="108">
        <v>-99</v>
      </c>
      <c r="AG70" s="108">
        <v>-99</v>
      </c>
      <c r="AH70" s="108">
        <v>-998</v>
      </c>
      <c r="AI70" s="108">
        <v>-99</v>
      </c>
      <c r="AJ70" s="108">
        <v>0</v>
      </c>
      <c r="AK70" s="108">
        <v>-99</v>
      </c>
      <c r="AL70" s="108">
        <v>1</v>
      </c>
      <c r="AM70" s="108">
        <v>0</v>
      </c>
      <c r="AN70" s="108">
        <v>-99</v>
      </c>
      <c r="AO70" s="108">
        <v>-99</v>
      </c>
      <c r="AP70" s="108">
        <v>-99</v>
      </c>
      <c r="AQ70" s="108">
        <v>-99</v>
      </c>
      <c r="AR70" s="108">
        <v>0</v>
      </c>
      <c r="AS70" s="108">
        <v>0</v>
      </c>
      <c r="AT70" s="108">
        <v>1</v>
      </c>
      <c r="AU70" s="140"/>
    </row>
    <row r="71" spans="1:47" ht="15" customHeight="1" x14ac:dyDescent="0.25">
      <c r="A71" s="109"/>
      <c r="B71" s="110"/>
      <c r="C71" s="94" t="s">
        <v>77</v>
      </c>
      <c r="D71" s="94" t="s">
        <v>80</v>
      </c>
      <c r="E71" s="119" t="s">
        <v>333</v>
      </c>
      <c r="F71" s="108">
        <v>-99</v>
      </c>
      <c r="G71" s="108">
        <v>-99</v>
      </c>
      <c r="H71" s="108">
        <v>0</v>
      </c>
      <c r="I71" s="108">
        <v>-99</v>
      </c>
      <c r="J71" s="108">
        <v>-99</v>
      </c>
      <c r="K71" s="108">
        <v>-99</v>
      </c>
      <c r="L71" s="108">
        <v>-99</v>
      </c>
      <c r="M71" s="108">
        <v>0</v>
      </c>
      <c r="N71" s="108">
        <v>-99</v>
      </c>
      <c r="O71" s="108">
        <v>0</v>
      </c>
      <c r="P71" s="108">
        <v>-998</v>
      </c>
      <c r="Q71" s="108">
        <v>-99</v>
      </c>
      <c r="R71" s="108">
        <v>0</v>
      </c>
      <c r="S71" s="108">
        <v>-99</v>
      </c>
      <c r="T71" s="108">
        <v>-99</v>
      </c>
      <c r="U71" s="108">
        <v>-99</v>
      </c>
      <c r="V71" s="108">
        <v>-998</v>
      </c>
      <c r="W71" s="108">
        <v>-99</v>
      </c>
      <c r="X71" s="108">
        <v>-99</v>
      </c>
      <c r="Y71" s="108">
        <v>0</v>
      </c>
      <c r="Z71" s="108">
        <v>-99</v>
      </c>
      <c r="AA71" s="108">
        <v>-99</v>
      </c>
      <c r="AB71" s="108">
        <v>0</v>
      </c>
      <c r="AC71" s="108">
        <v>0</v>
      </c>
      <c r="AD71" s="108">
        <v>-99</v>
      </c>
      <c r="AE71" s="108">
        <v>-99</v>
      </c>
      <c r="AF71" s="108">
        <v>-99</v>
      </c>
      <c r="AG71" s="108">
        <v>-99</v>
      </c>
      <c r="AH71" s="108">
        <v>-998</v>
      </c>
      <c r="AI71" s="108">
        <v>-99</v>
      </c>
      <c r="AJ71" s="108">
        <v>0</v>
      </c>
      <c r="AK71" s="108">
        <v>-99</v>
      </c>
      <c r="AL71" s="108">
        <v>0</v>
      </c>
      <c r="AM71" s="108">
        <v>0</v>
      </c>
      <c r="AN71" s="108">
        <v>-99</v>
      </c>
      <c r="AO71" s="108">
        <v>-99</v>
      </c>
      <c r="AP71" s="108">
        <v>-99</v>
      </c>
      <c r="AQ71" s="108">
        <v>-99</v>
      </c>
      <c r="AR71" s="108">
        <v>0</v>
      </c>
      <c r="AS71" s="108">
        <v>0</v>
      </c>
      <c r="AT71" s="108">
        <v>1</v>
      </c>
      <c r="AU71" s="140"/>
    </row>
    <row r="72" spans="1:47" ht="15" customHeight="1" x14ac:dyDescent="0.25">
      <c r="A72" s="109"/>
      <c r="B72" s="110"/>
      <c r="C72" s="94" t="s">
        <v>77</v>
      </c>
      <c r="D72" s="94" t="s">
        <v>81</v>
      </c>
      <c r="E72" s="119" t="s">
        <v>334</v>
      </c>
      <c r="F72" s="108">
        <v>-99</v>
      </c>
      <c r="G72" s="108">
        <v>-99</v>
      </c>
      <c r="H72" s="108">
        <v>0</v>
      </c>
      <c r="I72" s="108">
        <v>-99</v>
      </c>
      <c r="J72" s="108">
        <v>-99</v>
      </c>
      <c r="K72" s="108">
        <v>-99</v>
      </c>
      <c r="L72" s="108">
        <v>-99</v>
      </c>
      <c r="M72" s="108">
        <v>0</v>
      </c>
      <c r="N72" s="108">
        <v>-99</v>
      </c>
      <c r="O72" s="108">
        <v>0</v>
      </c>
      <c r="P72" s="108">
        <v>-998</v>
      </c>
      <c r="Q72" s="108">
        <v>-99</v>
      </c>
      <c r="R72" s="108">
        <v>0</v>
      </c>
      <c r="S72" s="108">
        <v>-99</v>
      </c>
      <c r="T72" s="108">
        <v>-99</v>
      </c>
      <c r="U72" s="108">
        <v>-99</v>
      </c>
      <c r="V72" s="108">
        <v>-998</v>
      </c>
      <c r="W72" s="108">
        <v>-99</v>
      </c>
      <c r="X72" s="108">
        <v>-99</v>
      </c>
      <c r="Y72" s="108">
        <v>0</v>
      </c>
      <c r="Z72" s="108">
        <v>-99</v>
      </c>
      <c r="AA72" s="108">
        <v>-99</v>
      </c>
      <c r="AB72" s="108">
        <v>0</v>
      </c>
      <c r="AC72" s="108">
        <v>1</v>
      </c>
      <c r="AD72" s="108">
        <v>-99</v>
      </c>
      <c r="AE72" s="108">
        <v>-99</v>
      </c>
      <c r="AF72" s="108">
        <v>-99</v>
      </c>
      <c r="AG72" s="108">
        <v>-99</v>
      </c>
      <c r="AH72" s="108">
        <v>-998</v>
      </c>
      <c r="AI72" s="108">
        <v>-99</v>
      </c>
      <c r="AJ72" s="108">
        <v>0</v>
      </c>
      <c r="AK72" s="108">
        <v>-99</v>
      </c>
      <c r="AL72" s="108">
        <v>0</v>
      </c>
      <c r="AM72" s="108">
        <v>0</v>
      </c>
      <c r="AN72" s="108">
        <v>-99</v>
      </c>
      <c r="AO72" s="108">
        <v>-99</v>
      </c>
      <c r="AP72" s="108">
        <v>-99</v>
      </c>
      <c r="AQ72" s="108">
        <v>-99</v>
      </c>
      <c r="AR72" s="108">
        <v>0</v>
      </c>
      <c r="AS72" s="108">
        <v>0</v>
      </c>
      <c r="AT72" s="108">
        <v>1</v>
      </c>
      <c r="AU72" s="140"/>
    </row>
    <row r="73" spans="1:47" ht="15.75" x14ac:dyDescent="0.25">
      <c r="A73" s="109"/>
      <c r="B73" s="110"/>
      <c r="C73" s="94" t="s">
        <v>77</v>
      </c>
      <c r="D73" s="94" t="s">
        <v>82</v>
      </c>
      <c r="E73" s="119" t="s">
        <v>335</v>
      </c>
      <c r="F73" s="108">
        <v>-99</v>
      </c>
      <c r="G73" s="108">
        <v>-99</v>
      </c>
      <c r="H73" s="108">
        <v>1</v>
      </c>
      <c r="I73" s="108">
        <v>-99</v>
      </c>
      <c r="J73" s="108">
        <v>-99</v>
      </c>
      <c r="K73" s="108">
        <v>-99</v>
      </c>
      <c r="L73" s="108">
        <v>-99</v>
      </c>
      <c r="M73" s="108">
        <v>0</v>
      </c>
      <c r="N73" s="108">
        <v>-99</v>
      </c>
      <c r="O73" s="108">
        <v>1</v>
      </c>
      <c r="P73" s="108">
        <v>-998</v>
      </c>
      <c r="Q73" s="108">
        <v>-99</v>
      </c>
      <c r="R73" s="108">
        <v>1</v>
      </c>
      <c r="S73" s="108">
        <v>-99</v>
      </c>
      <c r="T73" s="108">
        <v>-99</v>
      </c>
      <c r="U73" s="108">
        <v>-99</v>
      </c>
      <c r="V73" s="108">
        <v>-998</v>
      </c>
      <c r="W73" s="108">
        <v>-99</v>
      </c>
      <c r="X73" s="108">
        <v>-99</v>
      </c>
      <c r="Y73" s="108">
        <v>0</v>
      </c>
      <c r="Z73" s="108">
        <v>-99</v>
      </c>
      <c r="AA73" s="108">
        <v>-99</v>
      </c>
      <c r="AB73" s="108">
        <v>0</v>
      </c>
      <c r="AC73" s="108">
        <v>1</v>
      </c>
      <c r="AD73" s="108">
        <v>-99</v>
      </c>
      <c r="AE73" s="108">
        <v>-99</v>
      </c>
      <c r="AF73" s="108">
        <v>-99</v>
      </c>
      <c r="AG73" s="108">
        <v>-99</v>
      </c>
      <c r="AH73" s="108">
        <v>-998</v>
      </c>
      <c r="AI73" s="108">
        <v>-99</v>
      </c>
      <c r="AJ73" s="108">
        <v>1</v>
      </c>
      <c r="AK73" s="108">
        <v>-99</v>
      </c>
      <c r="AL73" s="108">
        <v>0</v>
      </c>
      <c r="AM73" s="108">
        <v>1</v>
      </c>
      <c r="AN73" s="108">
        <v>-99</v>
      </c>
      <c r="AO73" s="108">
        <v>-99</v>
      </c>
      <c r="AP73" s="108">
        <v>-99</v>
      </c>
      <c r="AQ73" s="108">
        <v>-99</v>
      </c>
      <c r="AR73" s="108">
        <v>0</v>
      </c>
      <c r="AS73" s="108">
        <v>0</v>
      </c>
      <c r="AT73" s="108">
        <v>0</v>
      </c>
      <c r="AU73" s="108"/>
    </row>
    <row r="74" spans="1:47" ht="15.75" x14ac:dyDescent="0.25">
      <c r="A74" s="109"/>
      <c r="B74" s="110"/>
      <c r="C74" s="94" t="s">
        <v>77</v>
      </c>
      <c r="D74" s="94" t="s">
        <v>83</v>
      </c>
      <c r="E74" s="119" t="s">
        <v>336</v>
      </c>
      <c r="F74" s="108">
        <v>-99</v>
      </c>
      <c r="G74" s="108">
        <v>-99</v>
      </c>
      <c r="H74" s="108">
        <v>0</v>
      </c>
      <c r="I74" s="108">
        <v>-99</v>
      </c>
      <c r="J74" s="108">
        <v>-99</v>
      </c>
      <c r="K74" s="108">
        <v>-99</v>
      </c>
      <c r="L74" s="108">
        <v>-99</v>
      </c>
      <c r="M74" s="108">
        <v>0</v>
      </c>
      <c r="N74" s="108">
        <v>-99</v>
      </c>
      <c r="O74" s="108">
        <v>0</v>
      </c>
      <c r="P74" s="108">
        <v>-998</v>
      </c>
      <c r="Q74" s="108">
        <v>-99</v>
      </c>
      <c r="R74" s="108">
        <v>0</v>
      </c>
      <c r="S74" s="108">
        <v>-99</v>
      </c>
      <c r="T74" s="108">
        <v>-99</v>
      </c>
      <c r="U74" s="108">
        <v>-99</v>
      </c>
      <c r="V74" s="108">
        <v>-998</v>
      </c>
      <c r="W74" s="108">
        <v>-99</v>
      </c>
      <c r="X74" s="108">
        <v>-99</v>
      </c>
      <c r="Y74" s="108">
        <v>0</v>
      </c>
      <c r="Z74" s="108">
        <v>-99</v>
      </c>
      <c r="AA74" s="108">
        <v>-99</v>
      </c>
      <c r="AB74" s="108">
        <v>0</v>
      </c>
      <c r="AC74" s="108">
        <v>0</v>
      </c>
      <c r="AD74" s="108">
        <v>-99</v>
      </c>
      <c r="AE74" s="108">
        <v>-99</v>
      </c>
      <c r="AF74" s="108">
        <v>-99</v>
      </c>
      <c r="AG74" s="108">
        <v>-99</v>
      </c>
      <c r="AH74" s="108">
        <v>-998</v>
      </c>
      <c r="AI74" s="108">
        <v>-99</v>
      </c>
      <c r="AJ74" s="108">
        <v>0</v>
      </c>
      <c r="AK74" s="108">
        <v>-99</v>
      </c>
      <c r="AL74" s="108">
        <v>0</v>
      </c>
      <c r="AM74" s="108">
        <v>0</v>
      </c>
      <c r="AN74" s="108">
        <v>-99</v>
      </c>
      <c r="AO74" s="108">
        <v>-99</v>
      </c>
      <c r="AP74" s="108">
        <v>-99</v>
      </c>
      <c r="AQ74" s="108">
        <v>-99</v>
      </c>
      <c r="AR74" s="108">
        <v>0</v>
      </c>
      <c r="AS74" s="108">
        <v>0</v>
      </c>
      <c r="AT74" s="108">
        <v>0</v>
      </c>
      <c r="AU74" s="137"/>
    </row>
    <row r="75" spans="1:47" ht="15.75" x14ac:dyDescent="0.25">
      <c r="A75" s="109"/>
      <c r="B75" s="110"/>
      <c r="C75" s="94" t="s">
        <v>77</v>
      </c>
      <c r="D75" s="94" t="s">
        <v>84</v>
      </c>
      <c r="E75" s="119" t="s">
        <v>337</v>
      </c>
      <c r="F75" s="108">
        <v>-99</v>
      </c>
      <c r="G75" s="108">
        <v>-99</v>
      </c>
      <c r="H75" s="108">
        <v>0</v>
      </c>
      <c r="I75" s="108">
        <v>-99</v>
      </c>
      <c r="J75" s="108">
        <v>-99</v>
      </c>
      <c r="K75" s="108">
        <v>-99</v>
      </c>
      <c r="L75" s="108">
        <v>-99</v>
      </c>
      <c r="M75" s="108">
        <v>0</v>
      </c>
      <c r="N75" s="108">
        <v>-99</v>
      </c>
      <c r="O75" s="108">
        <v>0</v>
      </c>
      <c r="P75" s="108">
        <v>-998</v>
      </c>
      <c r="Q75" s="108">
        <v>-99</v>
      </c>
      <c r="R75" s="108">
        <v>0</v>
      </c>
      <c r="S75" s="108">
        <v>-99</v>
      </c>
      <c r="T75" s="108">
        <v>-99</v>
      </c>
      <c r="U75" s="108">
        <v>-99</v>
      </c>
      <c r="V75" s="108">
        <v>-998</v>
      </c>
      <c r="W75" s="108">
        <v>-99</v>
      </c>
      <c r="X75" s="108">
        <v>-99</v>
      </c>
      <c r="Y75" s="108">
        <v>2</v>
      </c>
      <c r="Z75" s="108">
        <v>-99</v>
      </c>
      <c r="AA75" s="108">
        <v>-99</v>
      </c>
      <c r="AB75" s="108">
        <v>1</v>
      </c>
      <c r="AC75" s="108">
        <v>0</v>
      </c>
      <c r="AD75" s="108">
        <v>-99</v>
      </c>
      <c r="AE75" s="108">
        <v>-99</v>
      </c>
      <c r="AF75" s="108">
        <v>-99</v>
      </c>
      <c r="AG75" s="108">
        <v>-99</v>
      </c>
      <c r="AH75" s="108">
        <v>-998</v>
      </c>
      <c r="AI75" s="108">
        <v>-99</v>
      </c>
      <c r="AJ75" s="108">
        <v>0</v>
      </c>
      <c r="AK75" s="108">
        <v>-99</v>
      </c>
      <c r="AL75" s="108">
        <v>0</v>
      </c>
      <c r="AM75" s="108">
        <v>0</v>
      </c>
      <c r="AN75" s="108">
        <v>-99</v>
      </c>
      <c r="AO75" s="108">
        <v>-99</v>
      </c>
      <c r="AP75" s="108">
        <v>-99</v>
      </c>
      <c r="AQ75" s="108">
        <v>-99</v>
      </c>
      <c r="AR75" s="108">
        <v>0</v>
      </c>
      <c r="AS75" s="108">
        <v>0</v>
      </c>
      <c r="AT75" s="108">
        <v>1</v>
      </c>
      <c r="AU75" s="137"/>
    </row>
    <row r="76" spans="1:47" ht="15.75" x14ac:dyDescent="0.25">
      <c r="A76" s="109"/>
      <c r="B76" s="110"/>
      <c r="C76" s="94" t="s">
        <v>77</v>
      </c>
      <c r="D76" s="94" t="s">
        <v>338</v>
      </c>
      <c r="E76" s="93" t="s">
        <v>339</v>
      </c>
      <c r="F76" s="122">
        <f t="shared" ref="F76:AT76" si="7">COUNTIF(F69:F75,"=1")+IF(AND(F75&gt;0,F75&lt;90),F75,0)</f>
        <v>0</v>
      </c>
      <c r="G76" s="122">
        <f t="shared" si="7"/>
        <v>0</v>
      </c>
      <c r="H76" s="122">
        <f t="shared" si="7"/>
        <v>1</v>
      </c>
      <c r="I76" s="122">
        <f t="shared" si="7"/>
        <v>0</v>
      </c>
      <c r="J76" s="122">
        <f t="shared" si="7"/>
        <v>0</v>
      </c>
      <c r="K76" s="122">
        <f t="shared" si="7"/>
        <v>0</v>
      </c>
      <c r="L76" s="122">
        <f t="shared" si="7"/>
        <v>0</v>
      </c>
      <c r="M76" s="122">
        <f t="shared" si="7"/>
        <v>1</v>
      </c>
      <c r="N76" s="122">
        <f t="shared" si="7"/>
        <v>0</v>
      </c>
      <c r="O76" s="122">
        <f t="shared" si="7"/>
        <v>3</v>
      </c>
      <c r="P76" s="122">
        <f t="shared" si="7"/>
        <v>0</v>
      </c>
      <c r="Q76" s="122">
        <f t="shared" si="7"/>
        <v>0</v>
      </c>
      <c r="R76" s="122">
        <f t="shared" si="7"/>
        <v>1</v>
      </c>
      <c r="S76" s="122">
        <f t="shared" si="7"/>
        <v>0</v>
      </c>
      <c r="T76" s="122">
        <f t="shared" si="7"/>
        <v>0</v>
      </c>
      <c r="U76" s="122">
        <f t="shared" si="7"/>
        <v>0</v>
      </c>
      <c r="V76" s="122">
        <f t="shared" si="7"/>
        <v>0</v>
      </c>
      <c r="W76" s="122">
        <f t="shared" si="7"/>
        <v>0</v>
      </c>
      <c r="X76" s="122">
        <f t="shared" si="7"/>
        <v>0</v>
      </c>
      <c r="Y76" s="122">
        <f t="shared" si="7"/>
        <v>2</v>
      </c>
      <c r="Z76" s="122">
        <f t="shared" si="7"/>
        <v>0</v>
      </c>
      <c r="AA76" s="122">
        <f t="shared" si="7"/>
        <v>0</v>
      </c>
      <c r="AB76" s="122">
        <f t="shared" si="7"/>
        <v>2</v>
      </c>
      <c r="AC76" s="122">
        <f t="shared" si="7"/>
        <v>2</v>
      </c>
      <c r="AD76" s="122">
        <f t="shared" si="7"/>
        <v>0</v>
      </c>
      <c r="AE76" s="122">
        <f t="shared" si="7"/>
        <v>0</v>
      </c>
      <c r="AF76" s="122">
        <f t="shared" si="7"/>
        <v>0</v>
      </c>
      <c r="AG76" s="122">
        <f t="shared" si="7"/>
        <v>0</v>
      </c>
      <c r="AH76" s="122">
        <f t="shared" si="7"/>
        <v>0</v>
      </c>
      <c r="AI76" s="122">
        <f t="shared" si="7"/>
        <v>0</v>
      </c>
      <c r="AJ76" s="122">
        <f t="shared" si="7"/>
        <v>1</v>
      </c>
      <c r="AK76" s="122">
        <f t="shared" si="7"/>
        <v>0</v>
      </c>
      <c r="AL76" s="122">
        <f t="shared" si="7"/>
        <v>1</v>
      </c>
      <c r="AM76" s="122">
        <f t="shared" si="7"/>
        <v>1</v>
      </c>
      <c r="AN76" s="122">
        <f t="shared" si="7"/>
        <v>0</v>
      </c>
      <c r="AO76" s="122">
        <f t="shared" si="7"/>
        <v>0</v>
      </c>
      <c r="AP76" s="122">
        <f t="shared" si="7"/>
        <v>0</v>
      </c>
      <c r="AQ76" s="122">
        <f t="shared" si="7"/>
        <v>0</v>
      </c>
      <c r="AR76" s="122">
        <f t="shared" si="7"/>
        <v>0</v>
      </c>
      <c r="AS76" s="122">
        <f t="shared" si="7"/>
        <v>0</v>
      </c>
      <c r="AT76" s="122">
        <f t="shared" si="7"/>
        <v>5</v>
      </c>
      <c r="AU76" s="137"/>
    </row>
    <row r="77" spans="1:47" ht="15.75" x14ac:dyDescent="0.25">
      <c r="A77" s="104" t="s">
        <v>85</v>
      </c>
      <c r="B77" s="105" t="s">
        <v>8</v>
      </c>
      <c r="C77" s="104" t="s">
        <v>86</v>
      </c>
      <c r="D77" s="104" t="s">
        <v>53</v>
      </c>
      <c r="E77" s="105" t="s">
        <v>340</v>
      </c>
      <c r="F77" s="111">
        <v>68</v>
      </c>
      <c r="G77" s="108">
        <v>16</v>
      </c>
      <c r="H77" s="108">
        <v>16</v>
      </c>
      <c r="I77" s="138">
        <f t="shared" ref="I77:K77" si="8">I51-I47+1</f>
        <v>579</v>
      </c>
      <c r="J77" s="138">
        <f t="shared" si="8"/>
        <v>560</v>
      </c>
      <c r="K77" s="138">
        <f t="shared" si="8"/>
        <v>574</v>
      </c>
      <c r="L77" s="108">
        <v>42</v>
      </c>
      <c r="M77" s="108">
        <v>38</v>
      </c>
      <c r="N77" s="108">
        <v>30</v>
      </c>
      <c r="O77" s="108">
        <v>50</v>
      </c>
      <c r="P77" s="138">
        <f>P51-P47+1</f>
        <v>444</v>
      </c>
      <c r="Q77" s="108">
        <v>48</v>
      </c>
      <c r="R77" s="108">
        <v>48</v>
      </c>
      <c r="S77" s="108">
        <f>S50-S49+1</f>
        <v>33</v>
      </c>
      <c r="T77" s="138">
        <f>T51-T47+1</f>
        <v>69</v>
      </c>
      <c r="U77" s="108">
        <v>55</v>
      </c>
      <c r="V77" s="108">
        <v>24</v>
      </c>
      <c r="W77" s="108">
        <v>8</v>
      </c>
      <c r="X77" s="108">
        <v>68</v>
      </c>
      <c r="Y77" s="108">
        <v>23</v>
      </c>
      <c r="Z77" s="108">
        <v>24</v>
      </c>
      <c r="AA77" s="108">
        <v>46</v>
      </c>
      <c r="AB77" s="108">
        <v>390</v>
      </c>
      <c r="AC77" s="108">
        <v>232</v>
      </c>
      <c r="AD77" s="108">
        <v>4</v>
      </c>
      <c r="AE77" s="108">
        <v>30</v>
      </c>
      <c r="AF77" s="108">
        <v>60</v>
      </c>
      <c r="AG77" s="108">
        <f>AG50-AG47+1</f>
        <v>33</v>
      </c>
      <c r="AH77" s="108">
        <f t="shared" ref="AH77:AT77" si="9">AH51-AH47+1</f>
        <v>28</v>
      </c>
      <c r="AI77" s="108">
        <f t="shared" si="9"/>
        <v>36</v>
      </c>
      <c r="AJ77" s="108">
        <f t="shared" si="9"/>
        <v>20</v>
      </c>
      <c r="AK77" s="108">
        <f t="shared" si="9"/>
        <v>58</v>
      </c>
      <c r="AL77" s="108">
        <f t="shared" si="9"/>
        <v>53</v>
      </c>
      <c r="AM77" s="108">
        <f t="shared" si="9"/>
        <v>46</v>
      </c>
      <c r="AN77" s="108">
        <f t="shared" si="9"/>
        <v>59</v>
      </c>
      <c r="AO77" s="108">
        <f t="shared" si="9"/>
        <v>62</v>
      </c>
      <c r="AP77" s="108">
        <f t="shared" si="9"/>
        <v>117</v>
      </c>
      <c r="AQ77" s="108">
        <f t="shared" si="9"/>
        <v>24</v>
      </c>
      <c r="AR77" s="128">
        <f t="shared" si="9"/>
        <v>-44116</v>
      </c>
      <c r="AS77" s="108">
        <f t="shared" si="9"/>
        <v>19</v>
      </c>
      <c r="AT77" s="128">
        <f t="shared" si="9"/>
        <v>-44165</v>
      </c>
      <c r="AU77" s="108"/>
    </row>
    <row r="78" spans="1:47" ht="15.75" x14ac:dyDescent="0.25">
      <c r="A78" s="109"/>
      <c r="B78" s="110"/>
      <c r="C78" s="94" t="s">
        <v>86</v>
      </c>
      <c r="D78" s="94" t="s">
        <v>54</v>
      </c>
      <c r="E78" s="93" t="s">
        <v>341</v>
      </c>
      <c r="F78" s="139">
        <v>1</v>
      </c>
      <c r="G78" s="140">
        <v>0</v>
      </c>
      <c r="H78" s="140">
        <v>0</v>
      </c>
      <c r="I78" s="140">
        <v>1</v>
      </c>
      <c r="J78" s="140">
        <v>1</v>
      </c>
      <c r="K78" s="140">
        <v>1</v>
      </c>
      <c r="L78" s="140">
        <v>1</v>
      </c>
      <c r="M78" s="140">
        <v>1</v>
      </c>
      <c r="N78" s="140">
        <v>1</v>
      </c>
      <c r="O78" s="140">
        <v>1</v>
      </c>
      <c r="P78" s="140">
        <v>1</v>
      </c>
      <c r="Q78" s="140">
        <v>1</v>
      </c>
      <c r="R78" s="140">
        <v>1</v>
      </c>
      <c r="S78" s="140">
        <v>1</v>
      </c>
      <c r="T78" s="140">
        <v>1</v>
      </c>
      <c r="U78" s="140">
        <v>1</v>
      </c>
      <c r="V78" s="140">
        <v>1</v>
      </c>
      <c r="W78" s="140">
        <v>0</v>
      </c>
      <c r="X78" s="140">
        <v>1</v>
      </c>
      <c r="Y78" s="140">
        <v>1</v>
      </c>
      <c r="Z78" s="140">
        <v>1</v>
      </c>
      <c r="AA78" s="140">
        <v>1</v>
      </c>
      <c r="AB78" s="140">
        <v>1</v>
      </c>
      <c r="AC78" s="140">
        <v>1</v>
      </c>
      <c r="AD78" s="140">
        <v>0</v>
      </c>
      <c r="AE78" s="140">
        <v>1</v>
      </c>
      <c r="AF78" s="140">
        <v>1</v>
      </c>
      <c r="AG78" s="140">
        <f t="shared" ref="AG78:AQ78" si="10">IF(AG77&gt;=21,1,0)</f>
        <v>1</v>
      </c>
      <c r="AH78" s="140">
        <f t="shared" si="10"/>
        <v>1</v>
      </c>
      <c r="AI78" s="140">
        <f t="shared" si="10"/>
        <v>1</v>
      </c>
      <c r="AJ78" s="140">
        <f t="shared" si="10"/>
        <v>0</v>
      </c>
      <c r="AK78" s="140">
        <f t="shared" si="10"/>
        <v>1</v>
      </c>
      <c r="AL78" s="140">
        <f t="shared" si="10"/>
        <v>1</v>
      </c>
      <c r="AM78" s="140">
        <f t="shared" si="10"/>
        <v>1</v>
      </c>
      <c r="AN78" s="140">
        <f t="shared" si="10"/>
        <v>1</v>
      </c>
      <c r="AO78" s="140">
        <f t="shared" si="10"/>
        <v>1</v>
      </c>
      <c r="AP78" s="140">
        <f t="shared" si="10"/>
        <v>1</v>
      </c>
      <c r="AQ78" s="140">
        <f t="shared" si="10"/>
        <v>1</v>
      </c>
      <c r="AR78" s="140">
        <v>-99</v>
      </c>
      <c r="AS78" s="140">
        <v>0</v>
      </c>
      <c r="AT78" s="140">
        <v>-99</v>
      </c>
      <c r="AU78" s="108"/>
    </row>
    <row r="79" spans="1:47" ht="15.75" x14ac:dyDescent="0.25">
      <c r="A79" s="109"/>
      <c r="B79" s="110"/>
      <c r="C79" s="94" t="s">
        <v>86</v>
      </c>
      <c r="D79" s="94" t="s">
        <v>87</v>
      </c>
      <c r="E79" s="93" t="s">
        <v>342</v>
      </c>
      <c r="F79" s="111">
        <v>1</v>
      </c>
      <c r="G79" s="108">
        <v>1</v>
      </c>
      <c r="H79" s="108">
        <v>1</v>
      </c>
      <c r="I79" s="108">
        <v>1</v>
      </c>
      <c r="J79" s="108">
        <v>1</v>
      </c>
      <c r="K79" s="108">
        <v>1</v>
      </c>
      <c r="L79" s="108">
        <v>1</v>
      </c>
      <c r="M79" s="108">
        <v>1</v>
      </c>
      <c r="N79" s="108">
        <v>1</v>
      </c>
      <c r="O79" s="108">
        <v>1</v>
      </c>
      <c r="P79" s="108">
        <v>1</v>
      </c>
      <c r="Q79" s="108">
        <v>1</v>
      </c>
      <c r="R79" s="108">
        <v>1</v>
      </c>
      <c r="S79" s="108">
        <v>1</v>
      </c>
      <c r="T79" s="108">
        <v>1</v>
      </c>
      <c r="U79" s="108">
        <v>1</v>
      </c>
      <c r="V79" s="108">
        <v>0</v>
      </c>
      <c r="W79" s="108">
        <v>0</v>
      </c>
      <c r="X79" s="108">
        <v>1</v>
      </c>
      <c r="Y79" s="108">
        <v>1</v>
      </c>
      <c r="Z79" s="108">
        <v>1</v>
      </c>
      <c r="AA79" s="108">
        <v>1</v>
      </c>
      <c r="AB79" s="108">
        <v>1</v>
      </c>
      <c r="AC79" s="108">
        <v>1</v>
      </c>
      <c r="AD79" s="108">
        <v>0</v>
      </c>
      <c r="AE79" s="108">
        <v>1</v>
      </c>
      <c r="AF79" s="108">
        <v>1</v>
      </c>
      <c r="AG79" s="108">
        <f>IF(AG50&gt;AG41,1,0)</f>
        <v>0</v>
      </c>
      <c r="AH79" s="108">
        <f t="shared" ref="AH79:AQ79" si="11">IF(AH51&gt;AH41,1,0)</f>
        <v>0</v>
      </c>
      <c r="AI79" s="108">
        <f t="shared" si="11"/>
        <v>1</v>
      </c>
      <c r="AJ79" s="108">
        <f t="shared" si="11"/>
        <v>0</v>
      </c>
      <c r="AK79" s="108">
        <f t="shared" si="11"/>
        <v>1</v>
      </c>
      <c r="AL79" s="108">
        <f t="shared" si="11"/>
        <v>0</v>
      </c>
      <c r="AM79" s="108">
        <f t="shared" si="11"/>
        <v>0</v>
      </c>
      <c r="AN79" s="108">
        <f t="shared" si="11"/>
        <v>1</v>
      </c>
      <c r="AO79" s="108">
        <f t="shared" si="11"/>
        <v>1</v>
      </c>
      <c r="AP79" s="108">
        <f t="shared" si="11"/>
        <v>1</v>
      </c>
      <c r="AQ79" s="108">
        <f t="shared" si="11"/>
        <v>0</v>
      </c>
      <c r="AR79" s="108">
        <v>-99</v>
      </c>
      <c r="AS79" s="108">
        <v>0</v>
      </c>
      <c r="AT79" s="108">
        <v>-99</v>
      </c>
      <c r="AU79" s="108"/>
    </row>
    <row r="80" spans="1:47" ht="15.75" x14ac:dyDescent="0.25">
      <c r="A80" s="94" t="s">
        <v>88</v>
      </c>
      <c r="B80" s="211" t="s">
        <v>9</v>
      </c>
      <c r="C80" s="212"/>
      <c r="D80" s="94" t="s">
        <v>90</v>
      </c>
      <c r="E80" s="93" t="s">
        <v>89</v>
      </c>
      <c r="F80" s="111">
        <v>0</v>
      </c>
      <c r="G80" s="108">
        <v>1</v>
      </c>
      <c r="H80" s="108">
        <v>2</v>
      </c>
      <c r="I80" s="108">
        <v>2</v>
      </c>
      <c r="J80" s="108">
        <v>1</v>
      </c>
      <c r="K80" s="108">
        <v>2</v>
      </c>
      <c r="L80" s="108">
        <v>2</v>
      </c>
      <c r="M80" s="108">
        <v>0</v>
      </c>
      <c r="N80" s="108">
        <v>2</v>
      </c>
      <c r="O80" s="108">
        <v>3</v>
      </c>
      <c r="P80" s="108">
        <v>0</v>
      </c>
      <c r="Q80" s="108">
        <v>2</v>
      </c>
      <c r="R80" s="108">
        <v>1</v>
      </c>
      <c r="S80" s="108">
        <v>1</v>
      </c>
      <c r="T80" s="108">
        <v>1</v>
      </c>
      <c r="U80" s="108">
        <v>1</v>
      </c>
      <c r="V80" s="108">
        <v>0</v>
      </c>
      <c r="W80" s="108">
        <v>1</v>
      </c>
      <c r="X80" s="108">
        <v>3</v>
      </c>
      <c r="Y80" s="108">
        <v>1</v>
      </c>
      <c r="Z80" s="108">
        <v>1</v>
      </c>
      <c r="AA80" s="108">
        <v>3</v>
      </c>
      <c r="AB80" s="108">
        <v>3</v>
      </c>
      <c r="AC80" s="108">
        <v>1</v>
      </c>
      <c r="AD80" s="108">
        <v>2</v>
      </c>
      <c r="AE80" s="108">
        <v>2</v>
      </c>
      <c r="AF80" s="108">
        <v>2</v>
      </c>
      <c r="AG80" s="108">
        <v>1</v>
      </c>
      <c r="AH80" s="108">
        <v>0</v>
      </c>
      <c r="AI80" s="108">
        <v>1</v>
      </c>
      <c r="AJ80" s="108">
        <v>1</v>
      </c>
      <c r="AK80" s="108">
        <v>2</v>
      </c>
      <c r="AL80" s="108">
        <v>1</v>
      </c>
      <c r="AM80" s="108">
        <v>1</v>
      </c>
      <c r="AN80" s="108">
        <v>2</v>
      </c>
      <c r="AO80" s="108">
        <v>3</v>
      </c>
      <c r="AP80" s="108">
        <v>0</v>
      </c>
      <c r="AQ80" s="141">
        <v>0</v>
      </c>
      <c r="AR80" s="108">
        <v>-99</v>
      </c>
      <c r="AS80" s="108">
        <v>-99</v>
      </c>
      <c r="AT80" s="108">
        <v>-99</v>
      </c>
      <c r="AU80" s="108"/>
    </row>
    <row r="81" spans="1:47" ht="15.75" x14ac:dyDescent="0.25">
      <c r="A81" s="104" t="s">
        <v>91</v>
      </c>
      <c r="B81" s="105" t="s">
        <v>92</v>
      </c>
      <c r="C81" s="104" t="s">
        <v>93</v>
      </c>
      <c r="D81" s="104" t="s">
        <v>96</v>
      </c>
      <c r="E81" s="105" t="s">
        <v>343</v>
      </c>
      <c r="F81" s="106">
        <v>0</v>
      </c>
      <c r="G81" s="107">
        <v>1</v>
      </c>
      <c r="H81" s="107">
        <v>1</v>
      </c>
      <c r="I81" s="107">
        <v>1</v>
      </c>
      <c r="J81" s="107">
        <v>1</v>
      </c>
      <c r="K81" s="107">
        <v>1</v>
      </c>
      <c r="L81" s="107">
        <v>1</v>
      </c>
      <c r="M81" s="107">
        <v>1</v>
      </c>
      <c r="N81" s="107">
        <v>1</v>
      </c>
      <c r="O81" s="107">
        <v>1</v>
      </c>
      <c r="P81" s="107">
        <v>-998</v>
      </c>
      <c r="Q81" s="107">
        <v>1</v>
      </c>
      <c r="R81" s="107">
        <v>1</v>
      </c>
      <c r="S81" s="107">
        <v>1</v>
      </c>
      <c r="T81" s="107">
        <v>1</v>
      </c>
      <c r="U81" s="107">
        <v>1</v>
      </c>
      <c r="V81" s="107">
        <v>-998</v>
      </c>
      <c r="W81" s="107">
        <v>1</v>
      </c>
      <c r="X81" s="107">
        <v>1</v>
      </c>
      <c r="Y81" s="107">
        <v>1</v>
      </c>
      <c r="Z81" s="107">
        <v>1</v>
      </c>
      <c r="AA81" s="107">
        <v>1</v>
      </c>
      <c r="AB81" s="107">
        <v>1</v>
      </c>
      <c r="AC81" s="107">
        <v>1</v>
      </c>
      <c r="AD81" s="107">
        <v>1</v>
      </c>
      <c r="AE81" s="107">
        <v>1</v>
      </c>
      <c r="AF81" s="107">
        <v>1</v>
      </c>
      <c r="AG81" s="107">
        <v>1</v>
      </c>
      <c r="AH81" s="107">
        <v>-998</v>
      </c>
      <c r="AI81" s="107">
        <v>1</v>
      </c>
      <c r="AJ81" s="107">
        <v>1</v>
      </c>
      <c r="AK81" s="107">
        <v>1</v>
      </c>
      <c r="AL81" s="107">
        <v>1</v>
      </c>
      <c r="AM81" s="107">
        <v>1</v>
      </c>
      <c r="AN81" s="107">
        <v>1</v>
      </c>
      <c r="AO81" s="107">
        <v>1</v>
      </c>
      <c r="AP81" s="107">
        <v>1</v>
      </c>
      <c r="AQ81" s="107">
        <v>1</v>
      </c>
      <c r="AR81" s="107">
        <v>1</v>
      </c>
      <c r="AS81" s="107">
        <v>1</v>
      </c>
      <c r="AT81" s="107">
        <v>1</v>
      </c>
      <c r="AU81" s="137"/>
    </row>
    <row r="82" spans="1:47" ht="15.75" x14ac:dyDescent="0.25">
      <c r="A82" s="94" t="s">
        <v>94</v>
      </c>
      <c r="B82" s="93" t="s">
        <v>95</v>
      </c>
      <c r="C82" s="94" t="s">
        <v>93</v>
      </c>
      <c r="D82" s="94" t="s">
        <v>99</v>
      </c>
      <c r="E82" s="93" t="s">
        <v>344</v>
      </c>
      <c r="F82" s="111">
        <v>0</v>
      </c>
      <c r="G82" s="108">
        <v>1</v>
      </c>
      <c r="H82" s="108">
        <v>1</v>
      </c>
      <c r="I82" s="108">
        <v>1</v>
      </c>
      <c r="J82" s="108">
        <v>1</v>
      </c>
      <c r="K82" s="108">
        <v>1</v>
      </c>
      <c r="L82" s="108">
        <v>1</v>
      </c>
      <c r="M82" s="108">
        <v>1</v>
      </c>
      <c r="N82" s="108">
        <v>1</v>
      </c>
      <c r="O82" s="108">
        <v>1</v>
      </c>
      <c r="P82" s="108">
        <v>-998</v>
      </c>
      <c r="Q82" s="108">
        <v>1</v>
      </c>
      <c r="R82" s="108">
        <v>1</v>
      </c>
      <c r="S82" s="108">
        <v>1</v>
      </c>
      <c r="T82" s="108">
        <v>0</v>
      </c>
      <c r="U82" s="108">
        <v>1</v>
      </c>
      <c r="V82" s="108">
        <v>-998</v>
      </c>
      <c r="W82" s="108">
        <v>1</v>
      </c>
      <c r="X82" s="108">
        <v>1</v>
      </c>
      <c r="Y82" s="108">
        <v>1</v>
      </c>
      <c r="Z82" s="108">
        <v>1</v>
      </c>
      <c r="AA82" s="108">
        <v>1</v>
      </c>
      <c r="AB82" s="108">
        <v>1</v>
      </c>
      <c r="AC82" s="108">
        <v>1</v>
      </c>
      <c r="AD82" s="108">
        <v>1</v>
      </c>
      <c r="AE82" s="108">
        <v>1</v>
      </c>
      <c r="AF82" s="108">
        <v>1</v>
      </c>
      <c r="AG82" s="108">
        <v>1</v>
      </c>
      <c r="AH82" s="108">
        <v>-998</v>
      </c>
      <c r="AI82" s="108">
        <v>1</v>
      </c>
      <c r="AJ82" s="108">
        <v>1</v>
      </c>
      <c r="AK82" s="108">
        <v>1</v>
      </c>
      <c r="AL82" s="108">
        <v>1</v>
      </c>
      <c r="AM82" s="108">
        <v>1</v>
      </c>
      <c r="AN82" s="108">
        <v>1</v>
      </c>
      <c r="AO82" s="108">
        <v>1</v>
      </c>
      <c r="AP82" s="108">
        <v>1</v>
      </c>
      <c r="AQ82" s="108">
        <v>1</v>
      </c>
      <c r="AR82" s="108">
        <v>1</v>
      </c>
      <c r="AS82" s="108">
        <v>1</v>
      </c>
      <c r="AT82" s="108">
        <v>1</v>
      </c>
      <c r="AU82" s="137"/>
    </row>
    <row r="83" spans="1:47" ht="15.75" x14ac:dyDescent="0.25">
      <c r="A83" s="94" t="s">
        <v>97</v>
      </c>
      <c r="B83" s="93" t="s">
        <v>98</v>
      </c>
      <c r="C83" s="94" t="s">
        <v>93</v>
      </c>
      <c r="D83" s="94" t="s">
        <v>102</v>
      </c>
      <c r="E83" s="93" t="s">
        <v>345</v>
      </c>
      <c r="F83" s="111">
        <v>0</v>
      </c>
      <c r="G83" s="108">
        <v>1</v>
      </c>
      <c r="H83" s="108">
        <v>1</v>
      </c>
      <c r="I83" s="108">
        <v>1</v>
      </c>
      <c r="J83" s="108">
        <v>0</v>
      </c>
      <c r="K83" s="108">
        <v>1</v>
      </c>
      <c r="L83" s="108">
        <v>1</v>
      </c>
      <c r="M83" s="108">
        <v>0</v>
      </c>
      <c r="N83" s="108">
        <v>1</v>
      </c>
      <c r="O83" s="108">
        <v>1</v>
      </c>
      <c r="P83" s="108">
        <v>-998</v>
      </c>
      <c r="Q83" s="108">
        <v>1</v>
      </c>
      <c r="R83" s="108">
        <v>1</v>
      </c>
      <c r="S83" s="108">
        <v>1</v>
      </c>
      <c r="T83" s="108">
        <v>1</v>
      </c>
      <c r="U83" s="108">
        <v>1</v>
      </c>
      <c r="V83" s="108">
        <v>-998</v>
      </c>
      <c r="W83" s="108">
        <v>1</v>
      </c>
      <c r="X83" s="108">
        <v>1</v>
      </c>
      <c r="Y83" s="108">
        <v>1</v>
      </c>
      <c r="Z83" s="108">
        <v>1</v>
      </c>
      <c r="AA83" s="108">
        <v>1</v>
      </c>
      <c r="AB83" s="108">
        <v>1</v>
      </c>
      <c r="AC83" s="108">
        <v>1</v>
      </c>
      <c r="AD83" s="108">
        <v>1</v>
      </c>
      <c r="AE83" s="108">
        <v>1</v>
      </c>
      <c r="AF83" s="108">
        <v>1</v>
      </c>
      <c r="AG83" s="108">
        <v>1</v>
      </c>
      <c r="AH83" s="108">
        <v>-998</v>
      </c>
      <c r="AI83" s="108">
        <v>1</v>
      </c>
      <c r="AJ83" s="108">
        <v>1</v>
      </c>
      <c r="AK83" s="108">
        <v>1</v>
      </c>
      <c r="AL83" s="108">
        <v>1</v>
      </c>
      <c r="AM83" s="108">
        <v>1</v>
      </c>
      <c r="AN83" s="108">
        <v>1</v>
      </c>
      <c r="AO83" s="108">
        <v>1</v>
      </c>
      <c r="AP83" s="108">
        <v>1</v>
      </c>
      <c r="AQ83" s="108">
        <v>1</v>
      </c>
      <c r="AR83" s="108">
        <v>1</v>
      </c>
      <c r="AS83" s="108">
        <v>1</v>
      </c>
      <c r="AT83" s="108">
        <v>1</v>
      </c>
      <c r="AU83" s="108"/>
    </row>
    <row r="84" spans="1:47" ht="15.75" x14ac:dyDescent="0.25">
      <c r="A84" s="94" t="s">
        <v>100</v>
      </c>
      <c r="B84" s="93" t="s">
        <v>101</v>
      </c>
      <c r="C84" s="94" t="s">
        <v>93</v>
      </c>
      <c r="D84" s="94" t="s">
        <v>103</v>
      </c>
      <c r="E84" s="93" t="s">
        <v>346</v>
      </c>
      <c r="F84" s="111">
        <v>1</v>
      </c>
      <c r="G84" s="140">
        <v>1</v>
      </c>
      <c r="H84" s="140">
        <v>1</v>
      </c>
      <c r="I84" s="140">
        <v>1</v>
      </c>
      <c r="J84" s="140">
        <v>1</v>
      </c>
      <c r="K84" s="140">
        <v>1</v>
      </c>
      <c r="L84" s="140">
        <v>1</v>
      </c>
      <c r="M84" s="140">
        <v>1</v>
      </c>
      <c r="N84" s="108">
        <v>1</v>
      </c>
      <c r="O84" s="108">
        <v>1</v>
      </c>
      <c r="P84" s="108">
        <v>-998</v>
      </c>
      <c r="Q84" s="108">
        <v>1</v>
      </c>
      <c r="R84" s="108">
        <v>1</v>
      </c>
      <c r="S84" s="108">
        <v>1</v>
      </c>
      <c r="T84" s="108">
        <v>1</v>
      </c>
      <c r="U84" s="108">
        <v>1</v>
      </c>
      <c r="V84" s="108">
        <v>-998</v>
      </c>
      <c r="W84" s="108">
        <v>1</v>
      </c>
      <c r="X84" s="108">
        <v>1</v>
      </c>
      <c r="Y84" s="108">
        <v>1</v>
      </c>
      <c r="Z84" s="108">
        <v>1</v>
      </c>
      <c r="AA84" s="108">
        <v>1</v>
      </c>
      <c r="AB84" s="108">
        <v>1</v>
      </c>
      <c r="AC84" s="108">
        <v>1</v>
      </c>
      <c r="AD84" s="108">
        <v>1</v>
      </c>
      <c r="AE84" s="108">
        <v>1</v>
      </c>
      <c r="AF84" s="108">
        <v>1</v>
      </c>
      <c r="AG84" s="108">
        <v>1</v>
      </c>
      <c r="AH84" s="108">
        <v>-998</v>
      </c>
      <c r="AI84" s="108">
        <v>1</v>
      </c>
      <c r="AJ84" s="108">
        <v>1</v>
      </c>
      <c r="AK84" s="108">
        <v>1</v>
      </c>
      <c r="AL84" s="108">
        <v>1</v>
      </c>
      <c r="AM84" s="108">
        <v>1</v>
      </c>
      <c r="AN84" s="108">
        <v>1</v>
      </c>
      <c r="AO84" s="108">
        <v>1</v>
      </c>
      <c r="AP84" s="108">
        <v>1</v>
      </c>
      <c r="AQ84" s="108">
        <v>1</v>
      </c>
      <c r="AR84" s="108">
        <v>1</v>
      </c>
      <c r="AS84" s="108">
        <v>1</v>
      </c>
      <c r="AT84" s="108">
        <v>1</v>
      </c>
      <c r="AU84" s="108"/>
    </row>
    <row r="85" spans="1:47" ht="15.75" x14ac:dyDescent="0.25">
      <c r="A85" s="109"/>
      <c r="B85" s="110"/>
      <c r="C85" s="94" t="s">
        <v>93</v>
      </c>
      <c r="D85" s="94" t="s">
        <v>104</v>
      </c>
      <c r="E85" s="93" t="s">
        <v>347</v>
      </c>
      <c r="F85" s="111">
        <v>1</v>
      </c>
      <c r="G85" s="108">
        <v>1</v>
      </c>
      <c r="H85" s="108">
        <v>1</v>
      </c>
      <c r="I85" s="108">
        <v>1</v>
      </c>
      <c r="J85" s="108">
        <v>1</v>
      </c>
      <c r="K85" s="108">
        <v>1</v>
      </c>
      <c r="L85" s="108">
        <v>1</v>
      </c>
      <c r="M85" s="108">
        <v>1</v>
      </c>
      <c r="N85" s="108">
        <v>1</v>
      </c>
      <c r="O85" s="108">
        <v>1</v>
      </c>
      <c r="P85" s="108">
        <v>-998</v>
      </c>
      <c r="Q85" s="108">
        <v>1</v>
      </c>
      <c r="R85" s="108">
        <v>1</v>
      </c>
      <c r="S85" s="108">
        <v>1</v>
      </c>
      <c r="T85" s="108">
        <v>1</v>
      </c>
      <c r="U85" s="108">
        <v>1</v>
      </c>
      <c r="V85" s="108">
        <v>-998</v>
      </c>
      <c r="W85" s="108">
        <v>1</v>
      </c>
      <c r="X85" s="108">
        <v>1</v>
      </c>
      <c r="Y85" s="108">
        <v>1</v>
      </c>
      <c r="Z85" s="108">
        <v>1</v>
      </c>
      <c r="AA85" s="108">
        <v>1</v>
      </c>
      <c r="AB85" s="108">
        <v>1</v>
      </c>
      <c r="AC85" s="108">
        <v>1</v>
      </c>
      <c r="AD85" s="108">
        <v>1</v>
      </c>
      <c r="AE85" s="108">
        <v>1</v>
      </c>
      <c r="AF85" s="108">
        <v>1</v>
      </c>
      <c r="AG85" s="108">
        <v>1</v>
      </c>
      <c r="AH85" s="108">
        <v>-998</v>
      </c>
      <c r="AI85" s="108">
        <v>1</v>
      </c>
      <c r="AJ85" s="108">
        <v>1</v>
      </c>
      <c r="AK85" s="108">
        <v>1</v>
      </c>
      <c r="AL85" s="108">
        <v>1</v>
      </c>
      <c r="AM85" s="108">
        <v>1</v>
      </c>
      <c r="AN85" s="108">
        <v>1</v>
      </c>
      <c r="AO85" s="108">
        <v>1</v>
      </c>
      <c r="AP85" s="108">
        <v>1</v>
      </c>
      <c r="AQ85" s="108">
        <v>1</v>
      </c>
      <c r="AR85" s="108">
        <v>1</v>
      </c>
      <c r="AS85" s="108">
        <v>1</v>
      </c>
      <c r="AT85" s="108">
        <v>1</v>
      </c>
      <c r="AU85" s="108"/>
    </row>
    <row r="86" spans="1:47" ht="15.75" x14ac:dyDescent="0.25">
      <c r="A86" s="109"/>
      <c r="B86" s="110"/>
      <c r="C86" s="94" t="s">
        <v>93</v>
      </c>
      <c r="D86" s="94" t="s">
        <v>107</v>
      </c>
      <c r="E86" s="93" t="s">
        <v>348</v>
      </c>
      <c r="F86" s="111">
        <v>1</v>
      </c>
      <c r="G86" s="108">
        <v>-98</v>
      </c>
      <c r="H86" s="108">
        <v>-98</v>
      </c>
      <c r="I86" s="108">
        <v>-98</v>
      </c>
      <c r="J86" s="108">
        <v>-99</v>
      </c>
      <c r="K86" s="108">
        <v>-98</v>
      </c>
      <c r="L86" s="108">
        <v>-98</v>
      </c>
      <c r="M86" s="108">
        <v>-98</v>
      </c>
      <c r="N86" s="108">
        <v>-97</v>
      </c>
      <c r="O86" s="108">
        <v>-99</v>
      </c>
      <c r="P86" s="108">
        <v>-998</v>
      </c>
      <c r="Q86" s="108">
        <v>1</v>
      </c>
      <c r="R86" s="108">
        <v>1</v>
      </c>
      <c r="S86" s="108">
        <v>1</v>
      </c>
      <c r="T86" s="108">
        <v>-98</v>
      </c>
      <c r="U86" s="108">
        <v>1</v>
      </c>
      <c r="V86" s="108">
        <v>-998</v>
      </c>
      <c r="W86" s="108">
        <v>-97</v>
      </c>
      <c r="X86" s="108">
        <v>-97</v>
      </c>
      <c r="Y86" s="108">
        <v>1</v>
      </c>
      <c r="Z86" s="108">
        <v>1</v>
      </c>
      <c r="AA86" s="108">
        <v>-98</v>
      </c>
      <c r="AB86" s="108">
        <v>-98</v>
      </c>
      <c r="AC86" s="108">
        <v>1</v>
      </c>
      <c r="AD86" s="108">
        <v>1</v>
      </c>
      <c r="AE86" s="108">
        <v>-98</v>
      </c>
      <c r="AF86" s="108">
        <v>1</v>
      </c>
      <c r="AG86" s="108">
        <v>1</v>
      </c>
      <c r="AH86" s="108">
        <v>-998</v>
      </c>
      <c r="AI86" s="108">
        <v>1</v>
      </c>
      <c r="AJ86" s="108">
        <v>1</v>
      </c>
      <c r="AK86" s="108">
        <v>-97</v>
      </c>
      <c r="AL86" s="108">
        <v>1</v>
      </c>
      <c r="AM86" s="108">
        <v>1</v>
      </c>
      <c r="AN86" s="108">
        <v>-98</v>
      </c>
      <c r="AO86" s="108">
        <v>-98</v>
      </c>
      <c r="AP86" s="108">
        <v>1</v>
      </c>
      <c r="AQ86" s="108">
        <v>1</v>
      </c>
      <c r="AR86" s="108">
        <v>1</v>
      </c>
      <c r="AS86" s="108">
        <v>1</v>
      </c>
      <c r="AT86" s="108">
        <v>1</v>
      </c>
      <c r="AU86" s="108"/>
    </row>
    <row r="87" spans="1:47" ht="15.75" x14ac:dyDescent="0.25">
      <c r="A87" s="94" t="s">
        <v>105</v>
      </c>
      <c r="B87" s="93" t="s">
        <v>106</v>
      </c>
      <c r="C87" s="94" t="s">
        <v>93</v>
      </c>
      <c r="D87" s="94" t="s">
        <v>108</v>
      </c>
      <c r="E87" s="93" t="s">
        <v>349</v>
      </c>
      <c r="F87" s="111">
        <v>-98</v>
      </c>
      <c r="G87" s="108">
        <v>-97</v>
      </c>
      <c r="H87" s="108">
        <v>1</v>
      </c>
      <c r="I87" s="108">
        <v>1</v>
      </c>
      <c r="J87" s="108">
        <v>-99</v>
      </c>
      <c r="K87" s="108">
        <v>1</v>
      </c>
      <c r="L87" s="108">
        <v>1</v>
      </c>
      <c r="M87" s="108">
        <v>1</v>
      </c>
      <c r="N87" s="108">
        <v>-97</v>
      </c>
      <c r="O87" s="108">
        <v>-99</v>
      </c>
      <c r="P87" s="108">
        <v>-998</v>
      </c>
      <c r="Q87" s="108">
        <v>1</v>
      </c>
      <c r="R87" s="108">
        <v>1</v>
      </c>
      <c r="S87" s="108">
        <v>-98</v>
      </c>
      <c r="T87" s="108">
        <v>1</v>
      </c>
      <c r="U87" s="108">
        <v>-98</v>
      </c>
      <c r="V87" s="108">
        <v>-998</v>
      </c>
      <c r="W87" s="108">
        <v>-97</v>
      </c>
      <c r="X87" s="108">
        <v>-97</v>
      </c>
      <c r="Y87" s="108">
        <v>1</v>
      </c>
      <c r="Z87" s="108">
        <v>-98</v>
      </c>
      <c r="AA87" s="108">
        <v>1</v>
      </c>
      <c r="AB87" s="108">
        <v>1</v>
      </c>
      <c r="AC87" s="108">
        <v>-98</v>
      </c>
      <c r="AD87" s="108">
        <v>-97</v>
      </c>
      <c r="AE87" s="108">
        <v>1</v>
      </c>
      <c r="AF87" s="108">
        <v>1</v>
      </c>
      <c r="AG87" s="108">
        <v>1</v>
      </c>
      <c r="AH87" s="108">
        <v>-998</v>
      </c>
      <c r="AI87" s="108">
        <v>1</v>
      </c>
      <c r="AJ87" s="108">
        <v>-99</v>
      </c>
      <c r="AK87" s="108">
        <v>-98</v>
      </c>
      <c r="AL87" s="108">
        <v>-98</v>
      </c>
      <c r="AM87" s="108">
        <v>-98</v>
      </c>
      <c r="AN87" s="108">
        <v>-97</v>
      </c>
      <c r="AO87" s="108">
        <v>1</v>
      </c>
      <c r="AP87" s="108">
        <v>1</v>
      </c>
      <c r="AQ87" s="108">
        <v>-98</v>
      </c>
      <c r="AR87" s="108">
        <v>-98</v>
      </c>
      <c r="AS87" s="108">
        <v>-98</v>
      </c>
      <c r="AT87" s="108">
        <v>1</v>
      </c>
      <c r="AU87" s="108"/>
    </row>
    <row r="88" spans="1:47" ht="15.75" x14ac:dyDescent="0.25">
      <c r="A88" s="109"/>
      <c r="B88" s="110"/>
      <c r="C88" s="94" t="s">
        <v>93</v>
      </c>
      <c r="D88" s="94" t="s">
        <v>111</v>
      </c>
      <c r="E88" s="93" t="s">
        <v>350</v>
      </c>
      <c r="F88" s="111">
        <v>0</v>
      </c>
      <c r="G88" s="108">
        <v>-98</v>
      </c>
      <c r="H88" s="108">
        <v>1</v>
      </c>
      <c r="I88" s="108">
        <v>1</v>
      </c>
      <c r="J88" s="108">
        <v>-99</v>
      </c>
      <c r="K88" s="108">
        <v>1</v>
      </c>
      <c r="L88" s="108">
        <v>1</v>
      </c>
      <c r="M88" s="108">
        <v>1</v>
      </c>
      <c r="N88" s="108">
        <v>-98</v>
      </c>
      <c r="O88" s="108">
        <v>-99</v>
      </c>
      <c r="P88" s="108">
        <v>-998</v>
      </c>
      <c r="Q88" s="108">
        <v>1</v>
      </c>
      <c r="R88" s="108">
        <v>1</v>
      </c>
      <c r="S88" s="108">
        <v>1</v>
      </c>
      <c r="T88" s="108">
        <v>1</v>
      </c>
      <c r="U88" s="108">
        <v>1</v>
      </c>
      <c r="V88" s="108">
        <v>-998</v>
      </c>
      <c r="W88" s="108">
        <v>-98</v>
      </c>
      <c r="X88" s="108">
        <v>-98</v>
      </c>
      <c r="Y88" s="108">
        <v>1</v>
      </c>
      <c r="Z88" s="108">
        <v>1</v>
      </c>
      <c r="AA88" s="108">
        <v>1</v>
      </c>
      <c r="AB88" s="108">
        <v>1</v>
      </c>
      <c r="AC88" s="108">
        <v>1</v>
      </c>
      <c r="AD88" s="108">
        <v>1</v>
      </c>
      <c r="AE88" s="108">
        <v>1</v>
      </c>
      <c r="AF88" s="108">
        <v>1</v>
      </c>
      <c r="AG88" s="108">
        <v>1</v>
      </c>
      <c r="AH88" s="108">
        <v>-998</v>
      </c>
      <c r="AI88" s="108">
        <v>1</v>
      </c>
      <c r="AJ88" s="108">
        <v>0</v>
      </c>
      <c r="AK88" s="108">
        <v>-98</v>
      </c>
      <c r="AL88" s="108">
        <v>1</v>
      </c>
      <c r="AM88" s="108">
        <v>0</v>
      </c>
      <c r="AN88" s="108">
        <v>-98</v>
      </c>
      <c r="AO88" s="108">
        <v>1</v>
      </c>
      <c r="AP88" s="108">
        <v>-99</v>
      </c>
      <c r="AQ88" s="108">
        <v>0</v>
      </c>
      <c r="AR88" s="108">
        <v>0</v>
      </c>
      <c r="AS88" s="108">
        <v>1</v>
      </c>
      <c r="AT88" s="108">
        <v>1</v>
      </c>
      <c r="AU88" s="108"/>
    </row>
    <row r="89" spans="1:47" ht="15.75" x14ac:dyDescent="0.25">
      <c r="A89" s="94" t="s">
        <v>109</v>
      </c>
      <c r="B89" s="93" t="s">
        <v>110</v>
      </c>
      <c r="C89" s="94" t="s">
        <v>93</v>
      </c>
      <c r="D89" s="94" t="s">
        <v>112</v>
      </c>
      <c r="E89" s="93" t="s">
        <v>351</v>
      </c>
      <c r="F89" s="111">
        <v>0</v>
      </c>
      <c r="G89" s="108">
        <v>-98</v>
      </c>
      <c r="H89" s="108">
        <v>1</v>
      </c>
      <c r="I89" s="108">
        <v>1</v>
      </c>
      <c r="J89" s="108">
        <v>-99</v>
      </c>
      <c r="K89" s="108">
        <v>1</v>
      </c>
      <c r="L89" s="108">
        <v>1</v>
      </c>
      <c r="M89" s="108">
        <v>1</v>
      </c>
      <c r="N89" s="108">
        <v>-98</v>
      </c>
      <c r="O89" s="108">
        <v>-99</v>
      </c>
      <c r="P89" s="108">
        <v>-998</v>
      </c>
      <c r="Q89" s="108">
        <v>1</v>
      </c>
      <c r="R89" s="108">
        <v>1</v>
      </c>
      <c r="S89" s="108">
        <v>1</v>
      </c>
      <c r="T89" s="108">
        <v>1</v>
      </c>
      <c r="U89" s="108">
        <v>1</v>
      </c>
      <c r="V89" s="108">
        <v>-998</v>
      </c>
      <c r="W89" s="108">
        <v>-98</v>
      </c>
      <c r="X89" s="108">
        <v>-98</v>
      </c>
      <c r="Y89" s="108">
        <v>1</v>
      </c>
      <c r="Z89" s="108">
        <v>1</v>
      </c>
      <c r="AA89" s="108">
        <v>1</v>
      </c>
      <c r="AB89" s="108">
        <v>1</v>
      </c>
      <c r="AC89" s="108">
        <v>1</v>
      </c>
      <c r="AD89" s="108">
        <v>1</v>
      </c>
      <c r="AE89" s="108">
        <v>1</v>
      </c>
      <c r="AF89" s="108">
        <v>1</v>
      </c>
      <c r="AG89" s="108">
        <v>1</v>
      </c>
      <c r="AH89" s="108">
        <v>-998</v>
      </c>
      <c r="AI89" s="108">
        <v>1</v>
      </c>
      <c r="AJ89" s="108">
        <v>0</v>
      </c>
      <c r="AK89" s="108">
        <v>-98</v>
      </c>
      <c r="AL89" s="108">
        <v>1</v>
      </c>
      <c r="AM89" s="108">
        <v>0</v>
      </c>
      <c r="AN89" s="108">
        <v>-98</v>
      </c>
      <c r="AO89" s="108">
        <v>1</v>
      </c>
      <c r="AP89" s="108">
        <v>-99</v>
      </c>
      <c r="AQ89" s="108">
        <v>0</v>
      </c>
      <c r="AR89" s="108">
        <v>0</v>
      </c>
      <c r="AS89" s="108">
        <v>1</v>
      </c>
      <c r="AT89" s="108">
        <v>1</v>
      </c>
      <c r="AU89" s="108"/>
    </row>
    <row r="90" spans="1:47" ht="15.75" x14ac:dyDescent="0.25">
      <c r="A90" s="108"/>
      <c r="B90" s="111"/>
      <c r="C90" s="108"/>
      <c r="D90" s="120" t="s">
        <v>352</v>
      </c>
      <c r="E90" s="121" t="s">
        <v>353</v>
      </c>
      <c r="F90" s="108">
        <v>1</v>
      </c>
      <c r="G90" s="108">
        <v>1</v>
      </c>
      <c r="H90" s="108">
        <v>1</v>
      </c>
      <c r="I90" s="108">
        <v>1</v>
      </c>
      <c r="J90" s="108">
        <v>1</v>
      </c>
      <c r="K90" s="108">
        <v>1</v>
      </c>
      <c r="L90" s="108">
        <v>1</v>
      </c>
      <c r="M90" s="108">
        <v>1</v>
      </c>
      <c r="N90" s="108">
        <v>1</v>
      </c>
      <c r="O90" s="108">
        <v>1</v>
      </c>
      <c r="P90" s="140">
        <v>0</v>
      </c>
      <c r="Q90" s="108">
        <v>1</v>
      </c>
      <c r="R90" s="108">
        <v>1</v>
      </c>
      <c r="S90" s="108">
        <v>1</v>
      </c>
      <c r="T90" s="108">
        <v>1</v>
      </c>
      <c r="U90" s="108">
        <v>1</v>
      </c>
      <c r="V90" s="140">
        <v>0</v>
      </c>
      <c r="W90" s="108">
        <v>1</v>
      </c>
      <c r="X90" s="108">
        <v>1</v>
      </c>
      <c r="Y90" s="108">
        <v>1</v>
      </c>
      <c r="Z90" s="108">
        <v>1</v>
      </c>
      <c r="AA90" s="108">
        <v>1</v>
      </c>
      <c r="AB90" s="108">
        <v>1</v>
      </c>
      <c r="AC90" s="108">
        <v>1</v>
      </c>
      <c r="AD90" s="108">
        <v>1</v>
      </c>
      <c r="AE90" s="108">
        <v>1</v>
      </c>
      <c r="AF90" s="108">
        <v>1</v>
      </c>
      <c r="AG90" s="108">
        <v>1</v>
      </c>
      <c r="AH90" s="140">
        <v>0</v>
      </c>
      <c r="AI90" s="108">
        <v>1</v>
      </c>
      <c r="AJ90" s="108">
        <v>1</v>
      </c>
      <c r="AK90" s="108">
        <v>1</v>
      </c>
      <c r="AL90" s="108">
        <v>1</v>
      </c>
      <c r="AM90" s="108">
        <v>1</v>
      </c>
      <c r="AN90" s="108">
        <v>1</v>
      </c>
      <c r="AO90" s="108">
        <v>1</v>
      </c>
      <c r="AP90" s="108">
        <v>1</v>
      </c>
      <c r="AQ90" s="108">
        <v>1</v>
      </c>
      <c r="AR90" s="122">
        <v>1</v>
      </c>
      <c r="AS90" s="122">
        <v>1</v>
      </c>
      <c r="AT90" s="122">
        <v>1</v>
      </c>
      <c r="AU90" s="108"/>
    </row>
    <row r="91" spans="1:47" ht="15.75" x14ac:dyDescent="0.25">
      <c r="A91" s="94"/>
      <c r="B91" s="93"/>
      <c r="C91" s="94"/>
      <c r="D91" s="94" t="s">
        <v>354</v>
      </c>
      <c r="E91" s="93" t="s">
        <v>355</v>
      </c>
      <c r="F91" s="142">
        <v>43441</v>
      </c>
      <c r="G91" s="132">
        <v>43389</v>
      </c>
      <c r="H91" s="132">
        <v>43391</v>
      </c>
      <c r="I91" s="132">
        <v>43397</v>
      </c>
      <c r="J91" s="128">
        <v>43941</v>
      </c>
      <c r="K91" s="132">
        <v>43397</v>
      </c>
      <c r="L91" s="132">
        <v>43419</v>
      </c>
      <c r="M91" s="132">
        <v>43404</v>
      </c>
      <c r="N91" s="132">
        <v>43417</v>
      </c>
      <c r="O91" s="108"/>
      <c r="P91" s="143">
        <v>43847</v>
      </c>
      <c r="Q91" s="128">
        <v>43467</v>
      </c>
      <c r="R91" s="128">
        <v>43481</v>
      </c>
      <c r="S91" s="108"/>
      <c r="T91" s="128">
        <v>43565</v>
      </c>
      <c r="U91" s="128">
        <v>43570</v>
      </c>
      <c r="V91" s="143"/>
      <c r="W91" s="108"/>
      <c r="X91" s="108"/>
      <c r="Y91" s="128">
        <v>43645</v>
      </c>
      <c r="Z91" s="128">
        <v>43652</v>
      </c>
      <c r="AA91" s="108"/>
      <c r="AB91" s="108"/>
      <c r="AC91" s="128">
        <v>43864</v>
      </c>
      <c r="AD91" s="108"/>
      <c r="AE91" s="132">
        <v>43826</v>
      </c>
      <c r="AF91" s="128">
        <v>43868</v>
      </c>
      <c r="AG91" s="108"/>
      <c r="AH91" s="140"/>
      <c r="AI91" s="128">
        <v>43951</v>
      </c>
      <c r="AJ91" s="108"/>
      <c r="AK91" s="108"/>
      <c r="AL91" s="108"/>
      <c r="AM91" s="128">
        <v>43969</v>
      </c>
      <c r="AN91" s="108"/>
      <c r="AO91" s="132">
        <v>43817</v>
      </c>
      <c r="AP91" s="108"/>
      <c r="AQ91" s="140"/>
      <c r="AR91" s="128">
        <v>44085</v>
      </c>
      <c r="AS91" s="140"/>
      <c r="AT91" s="128">
        <v>44102</v>
      </c>
      <c r="AU91" s="108"/>
    </row>
    <row r="92" spans="1:47" ht="15.75" x14ac:dyDescent="0.25">
      <c r="A92" s="94"/>
      <c r="B92" s="93"/>
      <c r="C92" s="94"/>
      <c r="D92" s="94" t="s">
        <v>356</v>
      </c>
      <c r="E92" s="93" t="s">
        <v>357</v>
      </c>
      <c r="F92" s="142">
        <v>43396</v>
      </c>
      <c r="G92" s="108"/>
      <c r="H92" s="132"/>
      <c r="I92" s="108"/>
      <c r="J92" s="108"/>
      <c r="K92" s="108"/>
      <c r="L92" s="108"/>
      <c r="M92" s="108"/>
      <c r="N92" s="108"/>
      <c r="O92" s="132"/>
      <c r="P92" s="140"/>
      <c r="Q92" s="108"/>
      <c r="R92" s="108"/>
      <c r="S92" s="108"/>
      <c r="T92" s="108"/>
      <c r="U92" s="108"/>
      <c r="V92" s="140"/>
      <c r="W92" s="108"/>
      <c r="X92" s="108"/>
      <c r="Y92" s="108"/>
      <c r="Z92" s="108"/>
      <c r="AA92" s="108"/>
      <c r="AB92" s="108"/>
      <c r="AC92" s="128">
        <v>43928</v>
      </c>
      <c r="AD92" s="108"/>
      <c r="AE92" s="108"/>
      <c r="AF92" s="108"/>
      <c r="AG92" s="108"/>
      <c r="AH92" s="140"/>
      <c r="AI92" s="108"/>
      <c r="AJ92" s="128">
        <v>43955</v>
      </c>
      <c r="AK92" s="108"/>
      <c r="AL92" s="108"/>
      <c r="AM92" s="108"/>
      <c r="AN92" s="108"/>
      <c r="AO92" s="108"/>
      <c r="AP92" s="108"/>
      <c r="AQ92" s="140"/>
      <c r="AR92" s="108"/>
      <c r="AS92" s="140"/>
      <c r="AT92" s="108"/>
      <c r="AU92" s="108"/>
    </row>
    <row r="93" spans="1:47" ht="15.75" x14ac:dyDescent="0.25">
      <c r="A93" s="94"/>
      <c r="B93" s="93"/>
      <c r="C93" s="94"/>
      <c r="D93" s="94" t="s">
        <v>358</v>
      </c>
      <c r="E93" s="93" t="s">
        <v>359</v>
      </c>
      <c r="F93" s="142">
        <v>43441</v>
      </c>
      <c r="G93" s="108"/>
      <c r="H93" s="132">
        <v>43404</v>
      </c>
      <c r="I93" s="108"/>
      <c r="J93" s="108"/>
      <c r="K93" s="108"/>
      <c r="L93" s="132">
        <v>43419</v>
      </c>
      <c r="M93" s="108"/>
      <c r="N93" s="132">
        <v>43417</v>
      </c>
      <c r="O93" s="132">
        <v>43453</v>
      </c>
      <c r="P93" s="140"/>
      <c r="Q93" s="128">
        <v>43467</v>
      </c>
      <c r="R93" s="128">
        <v>43481</v>
      </c>
      <c r="S93" s="128">
        <v>43537</v>
      </c>
      <c r="T93" s="108"/>
      <c r="U93" s="108"/>
      <c r="V93" s="140"/>
      <c r="W93" s="108"/>
      <c r="X93" s="128">
        <v>43675</v>
      </c>
      <c r="Y93" s="108"/>
      <c r="Z93" s="128">
        <v>43675</v>
      </c>
      <c r="AA93" s="108"/>
      <c r="AB93" s="128">
        <v>44032</v>
      </c>
      <c r="AC93" s="128">
        <v>43921</v>
      </c>
      <c r="AD93" s="108"/>
      <c r="AE93" s="132">
        <v>43826</v>
      </c>
      <c r="AF93" s="128">
        <v>43868</v>
      </c>
      <c r="AG93" s="108"/>
      <c r="AH93" s="140"/>
      <c r="AI93" s="128">
        <v>43951</v>
      </c>
      <c r="AJ93" s="128">
        <v>43958</v>
      </c>
      <c r="AK93" s="128">
        <v>43951</v>
      </c>
      <c r="AL93" s="128">
        <v>43998</v>
      </c>
      <c r="AM93" s="128">
        <v>43969</v>
      </c>
      <c r="AN93" s="128">
        <v>44007</v>
      </c>
      <c r="AO93" s="132">
        <v>43817</v>
      </c>
      <c r="AP93" s="128">
        <v>44113</v>
      </c>
      <c r="AQ93" s="143">
        <v>43980</v>
      </c>
      <c r="AR93" s="128">
        <v>44085</v>
      </c>
      <c r="AS93" s="143">
        <v>44109</v>
      </c>
      <c r="AT93" s="128">
        <v>44109</v>
      </c>
      <c r="AU93" s="108"/>
    </row>
    <row r="94" spans="1:47" ht="15.75" x14ac:dyDescent="0.25">
      <c r="A94" s="94"/>
      <c r="B94" s="93"/>
      <c r="C94" s="94"/>
      <c r="D94" s="94" t="s">
        <v>360</v>
      </c>
      <c r="E94" s="93" t="s">
        <v>361</v>
      </c>
      <c r="F94" s="142">
        <f t="shared" ref="F94:AT94" si="12">IF(NOT(ISBLANK(F93)),F93,IF(NOT(ISBLANK(F92)),F92,))</f>
        <v>43441</v>
      </c>
      <c r="G94" s="142"/>
      <c r="H94" s="142">
        <f t="shared" si="12"/>
        <v>43404</v>
      </c>
      <c r="I94" s="142"/>
      <c r="J94" s="142"/>
      <c r="K94" s="142"/>
      <c r="L94" s="142">
        <f t="shared" si="12"/>
        <v>43419</v>
      </c>
      <c r="M94" s="142"/>
      <c r="N94" s="142">
        <f t="shared" si="12"/>
        <v>43417</v>
      </c>
      <c r="O94" s="142">
        <f t="shared" si="12"/>
        <v>43453</v>
      </c>
      <c r="P94" s="142"/>
      <c r="Q94" s="142">
        <f t="shared" si="12"/>
        <v>43467</v>
      </c>
      <c r="R94" s="142">
        <f t="shared" si="12"/>
        <v>43481</v>
      </c>
      <c r="S94" s="142">
        <f t="shared" si="12"/>
        <v>43537</v>
      </c>
      <c r="T94" s="142"/>
      <c r="U94" s="142"/>
      <c r="V94" s="142"/>
      <c r="W94" s="142"/>
      <c r="X94" s="142">
        <f t="shared" si="12"/>
        <v>43675</v>
      </c>
      <c r="Y94" s="142"/>
      <c r="Z94" s="142">
        <f t="shared" si="12"/>
        <v>43675</v>
      </c>
      <c r="AA94" s="142"/>
      <c r="AB94" s="142">
        <f t="shared" si="12"/>
        <v>44032</v>
      </c>
      <c r="AC94" s="142">
        <f t="shared" si="12"/>
        <v>43921</v>
      </c>
      <c r="AD94" s="142"/>
      <c r="AE94" s="142">
        <f t="shared" si="12"/>
        <v>43826</v>
      </c>
      <c r="AF94" s="142">
        <f t="shared" si="12"/>
        <v>43868</v>
      </c>
      <c r="AG94" s="142"/>
      <c r="AH94" s="142"/>
      <c r="AI94" s="142">
        <f t="shared" si="12"/>
        <v>43951</v>
      </c>
      <c r="AJ94" s="142">
        <f t="shared" si="12"/>
        <v>43958</v>
      </c>
      <c r="AK94" s="142">
        <f t="shared" si="12"/>
        <v>43951</v>
      </c>
      <c r="AL94" s="142">
        <f t="shared" si="12"/>
        <v>43998</v>
      </c>
      <c r="AM94" s="142">
        <f t="shared" si="12"/>
        <v>43969</v>
      </c>
      <c r="AN94" s="142">
        <f t="shared" si="12"/>
        <v>44007</v>
      </c>
      <c r="AO94" s="142">
        <f t="shared" si="12"/>
        <v>43817</v>
      </c>
      <c r="AP94" s="142">
        <f t="shared" si="12"/>
        <v>44113</v>
      </c>
      <c r="AQ94" s="142">
        <f t="shared" si="12"/>
        <v>43980</v>
      </c>
      <c r="AR94" s="142">
        <f t="shared" si="12"/>
        <v>44085</v>
      </c>
      <c r="AS94" s="142">
        <f t="shared" si="12"/>
        <v>44109</v>
      </c>
      <c r="AT94" s="142">
        <f t="shared" si="12"/>
        <v>44109</v>
      </c>
      <c r="AU94" s="108"/>
    </row>
    <row r="95" spans="1:47" ht="15.75" x14ac:dyDescent="0.25">
      <c r="A95" s="94"/>
      <c r="B95" s="93"/>
      <c r="C95" s="94"/>
      <c r="D95" s="94" t="s">
        <v>362</v>
      </c>
      <c r="E95" s="93" t="s">
        <v>363</v>
      </c>
      <c r="F95" s="144">
        <f t="shared" ref="F95:AT95" si="13">IF(NOT(ISBLANK(F93)),1,IF(F90=0,-998,0))</f>
        <v>1</v>
      </c>
      <c r="G95" s="144">
        <f t="shared" si="13"/>
        <v>0</v>
      </c>
      <c r="H95" s="144">
        <f t="shared" si="13"/>
        <v>1</v>
      </c>
      <c r="I95" s="144">
        <f t="shared" si="13"/>
        <v>0</v>
      </c>
      <c r="J95" s="144">
        <f t="shared" si="13"/>
        <v>0</v>
      </c>
      <c r="K95" s="144">
        <f t="shared" si="13"/>
        <v>0</v>
      </c>
      <c r="L95" s="144">
        <f t="shared" si="13"/>
        <v>1</v>
      </c>
      <c r="M95" s="144">
        <f t="shared" si="13"/>
        <v>0</v>
      </c>
      <c r="N95" s="144">
        <f t="shared" si="13"/>
        <v>1</v>
      </c>
      <c r="O95" s="144">
        <f t="shared" si="13"/>
        <v>1</v>
      </c>
      <c r="P95" s="144">
        <f t="shared" si="13"/>
        <v>-998</v>
      </c>
      <c r="Q95" s="144">
        <f t="shared" si="13"/>
        <v>1</v>
      </c>
      <c r="R95" s="144">
        <f t="shared" si="13"/>
        <v>1</v>
      </c>
      <c r="S95" s="144">
        <f t="shared" si="13"/>
        <v>1</v>
      </c>
      <c r="T95" s="144">
        <f t="shared" si="13"/>
        <v>0</v>
      </c>
      <c r="U95" s="144">
        <f t="shared" si="13"/>
        <v>0</v>
      </c>
      <c r="V95" s="144">
        <f t="shared" si="13"/>
        <v>-998</v>
      </c>
      <c r="W95" s="144">
        <f t="shared" si="13"/>
        <v>0</v>
      </c>
      <c r="X95" s="144">
        <f t="shared" si="13"/>
        <v>1</v>
      </c>
      <c r="Y95" s="144">
        <f t="shared" si="13"/>
        <v>0</v>
      </c>
      <c r="Z95" s="144">
        <f t="shared" si="13"/>
        <v>1</v>
      </c>
      <c r="AA95" s="144">
        <f t="shared" si="13"/>
        <v>0</v>
      </c>
      <c r="AB95" s="144">
        <f t="shared" si="13"/>
        <v>1</v>
      </c>
      <c r="AC95" s="144">
        <f t="shared" si="13"/>
        <v>1</v>
      </c>
      <c r="AD95" s="144">
        <f t="shared" si="13"/>
        <v>0</v>
      </c>
      <c r="AE95" s="144">
        <f t="shared" si="13"/>
        <v>1</v>
      </c>
      <c r="AF95" s="144">
        <f t="shared" si="13"/>
        <v>1</v>
      </c>
      <c r="AG95" s="144">
        <f t="shared" si="13"/>
        <v>0</v>
      </c>
      <c r="AH95" s="144">
        <f t="shared" si="13"/>
        <v>-998</v>
      </c>
      <c r="AI95" s="144">
        <f t="shared" si="13"/>
        <v>1</v>
      </c>
      <c r="AJ95" s="144">
        <f t="shared" si="13"/>
        <v>1</v>
      </c>
      <c r="AK95" s="144">
        <f t="shared" si="13"/>
        <v>1</v>
      </c>
      <c r="AL95" s="144">
        <f t="shared" si="13"/>
        <v>1</v>
      </c>
      <c r="AM95" s="144">
        <f t="shared" si="13"/>
        <v>1</v>
      </c>
      <c r="AN95" s="144">
        <f t="shared" si="13"/>
        <v>1</v>
      </c>
      <c r="AO95" s="144">
        <f t="shared" si="13"/>
        <v>1</v>
      </c>
      <c r="AP95" s="144">
        <f t="shared" si="13"/>
        <v>1</v>
      </c>
      <c r="AQ95" s="144">
        <f t="shared" si="13"/>
        <v>1</v>
      </c>
      <c r="AR95" s="144">
        <f t="shared" si="13"/>
        <v>1</v>
      </c>
      <c r="AS95" s="144">
        <f t="shared" si="13"/>
        <v>1</v>
      </c>
      <c r="AT95" s="144">
        <f t="shared" si="13"/>
        <v>1</v>
      </c>
      <c r="AU95" s="108"/>
    </row>
    <row r="96" spans="1:47" ht="15.75" x14ac:dyDescent="0.25">
      <c r="A96" s="94"/>
      <c r="B96" s="93"/>
      <c r="C96" s="94"/>
      <c r="D96" s="94" t="s">
        <v>364</v>
      </c>
      <c r="E96" s="93" t="s">
        <v>365</v>
      </c>
      <c r="F96" s="144">
        <f t="shared" ref="F96:AT96" si="14">IF(NOT(ISBLANK(F94)),F94-F41,IF(F90=0,-998, -99))</f>
        <v>30</v>
      </c>
      <c r="G96" s="144">
        <f t="shared" si="14"/>
        <v>-99</v>
      </c>
      <c r="H96" s="144">
        <f t="shared" si="14"/>
        <v>14</v>
      </c>
      <c r="I96" s="144">
        <f t="shared" si="14"/>
        <v>-99</v>
      </c>
      <c r="J96" s="144">
        <f t="shared" si="14"/>
        <v>-99</v>
      </c>
      <c r="K96" s="144">
        <f t="shared" si="14"/>
        <v>-99</v>
      </c>
      <c r="L96" s="144">
        <f t="shared" si="14"/>
        <v>16</v>
      </c>
      <c r="M96" s="144">
        <f t="shared" si="14"/>
        <v>-99</v>
      </c>
      <c r="N96" s="144">
        <f t="shared" si="14"/>
        <v>13</v>
      </c>
      <c r="O96" s="144">
        <f t="shared" si="14"/>
        <v>15</v>
      </c>
      <c r="P96" s="144">
        <f t="shared" si="14"/>
        <v>-998</v>
      </c>
      <c r="Q96" s="144">
        <f t="shared" si="14"/>
        <v>19</v>
      </c>
      <c r="R96" s="144">
        <f t="shared" si="14"/>
        <v>20</v>
      </c>
      <c r="S96" s="144">
        <f t="shared" si="14"/>
        <v>12</v>
      </c>
      <c r="T96" s="144">
        <f t="shared" si="14"/>
        <v>-99</v>
      </c>
      <c r="U96" s="144">
        <f t="shared" si="14"/>
        <v>-99</v>
      </c>
      <c r="V96" s="144">
        <f t="shared" si="14"/>
        <v>-998</v>
      </c>
      <c r="W96" s="144">
        <f t="shared" si="14"/>
        <v>-99</v>
      </c>
      <c r="X96" s="144">
        <f t="shared" si="14"/>
        <v>32</v>
      </c>
      <c r="Y96" s="144">
        <f t="shared" si="14"/>
        <v>-99</v>
      </c>
      <c r="Z96" s="144">
        <f t="shared" si="14"/>
        <v>24</v>
      </c>
      <c r="AA96" s="144">
        <f t="shared" si="14"/>
        <v>-99</v>
      </c>
      <c r="AB96" s="144">
        <f t="shared" si="14"/>
        <v>276</v>
      </c>
      <c r="AC96" s="144">
        <f t="shared" si="14"/>
        <v>60</v>
      </c>
      <c r="AD96" s="144">
        <f t="shared" si="14"/>
        <v>-99</v>
      </c>
      <c r="AE96" s="144">
        <f t="shared" si="14"/>
        <v>7</v>
      </c>
      <c r="AF96" s="144">
        <f t="shared" si="14"/>
        <v>21</v>
      </c>
      <c r="AG96" s="144">
        <f t="shared" si="14"/>
        <v>-99</v>
      </c>
      <c r="AH96" s="144">
        <f t="shared" si="14"/>
        <v>-998</v>
      </c>
      <c r="AI96" s="144">
        <f t="shared" si="14"/>
        <v>62</v>
      </c>
      <c r="AJ96" s="144">
        <f t="shared" si="14"/>
        <v>34</v>
      </c>
      <c r="AK96" s="144">
        <f t="shared" si="14"/>
        <v>27</v>
      </c>
      <c r="AL96" s="144">
        <f t="shared" si="14"/>
        <v>39</v>
      </c>
      <c r="AM96" s="144">
        <f t="shared" si="14"/>
        <v>6</v>
      </c>
      <c r="AN96" s="144">
        <f t="shared" si="14"/>
        <v>27</v>
      </c>
      <c r="AO96" s="144">
        <f t="shared" si="14"/>
        <v>19</v>
      </c>
      <c r="AP96" s="144">
        <f t="shared" si="14"/>
        <v>147</v>
      </c>
      <c r="AQ96" s="144">
        <f t="shared" si="14"/>
        <v>29</v>
      </c>
      <c r="AR96" s="144">
        <f t="shared" si="14"/>
        <v>28</v>
      </c>
      <c r="AS96" s="144">
        <f t="shared" si="14"/>
        <v>31</v>
      </c>
      <c r="AT96" s="144">
        <f t="shared" si="14"/>
        <v>10</v>
      </c>
      <c r="AU96" s="108"/>
    </row>
    <row r="97" spans="1:47" ht="15.75" x14ac:dyDescent="0.25">
      <c r="A97" s="104" t="s">
        <v>113</v>
      </c>
      <c r="B97" s="105" t="s">
        <v>114</v>
      </c>
      <c r="C97" s="104" t="s">
        <v>93</v>
      </c>
      <c r="D97" s="104" t="s">
        <v>263</v>
      </c>
      <c r="E97" s="105" t="s">
        <v>366</v>
      </c>
      <c r="F97" s="145">
        <v>0</v>
      </c>
      <c r="G97" s="107">
        <v>-997</v>
      </c>
      <c r="H97" s="107">
        <v>0</v>
      </c>
      <c r="I97" s="107">
        <v>-997</v>
      </c>
      <c r="J97" s="107">
        <v>0</v>
      </c>
      <c r="K97" s="107">
        <v>-997</v>
      </c>
      <c r="L97" s="107">
        <v>0</v>
      </c>
      <c r="M97" s="107">
        <v>0</v>
      </c>
      <c r="N97" s="107">
        <v>-997</v>
      </c>
      <c r="O97" s="107">
        <v>0</v>
      </c>
      <c r="P97" s="146">
        <v>0</v>
      </c>
      <c r="Q97" s="107">
        <v>0</v>
      </c>
      <c r="R97" s="107">
        <v>0</v>
      </c>
      <c r="S97" s="107">
        <v>0</v>
      </c>
      <c r="T97" s="107">
        <v>0</v>
      </c>
      <c r="U97" s="107">
        <v>0</v>
      </c>
      <c r="V97" s="146">
        <v>0</v>
      </c>
      <c r="W97" s="107">
        <v>0</v>
      </c>
      <c r="X97" s="107">
        <v>-997</v>
      </c>
      <c r="Y97" s="107">
        <v>0</v>
      </c>
      <c r="Z97" s="107">
        <v>-997</v>
      </c>
      <c r="AA97" s="107">
        <v>-997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46">
        <v>0</v>
      </c>
      <c r="AI97" s="107">
        <v>0</v>
      </c>
      <c r="AJ97" s="107">
        <v>0</v>
      </c>
      <c r="AK97" s="107">
        <v>0</v>
      </c>
      <c r="AL97" s="107">
        <v>0</v>
      </c>
      <c r="AM97" s="107">
        <v>0</v>
      </c>
      <c r="AN97" s="107">
        <v>-997</v>
      </c>
      <c r="AO97" s="107">
        <v>-997</v>
      </c>
      <c r="AP97" s="107">
        <v>0</v>
      </c>
      <c r="AQ97" s="146">
        <v>0</v>
      </c>
      <c r="AR97" s="108">
        <v>-99</v>
      </c>
      <c r="AS97" s="140">
        <v>0</v>
      </c>
      <c r="AT97" s="108">
        <v>-99</v>
      </c>
      <c r="AU97" s="108"/>
    </row>
    <row r="98" spans="1:47" ht="15.75" x14ac:dyDescent="0.25">
      <c r="A98" s="94" t="s">
        <v>115</v>
      </c>
      <c r="B98" s="93" t="s">
        <v>116</v>
      </c>
      <c r="C98" s="94" t="s">
        <v>93</v>
      </c>
      <c r="D98" s="94" t="s">
        <v>265</v>
      </c>
      <c r="E98" s="93" t="s">
        <v>367</v>
      </c>
      <c r="F98" s="139">
        <v>0</v>
      </c>
      <c r="G98" s="108">
        <v>1</v>
      </c>
      <c r="H98" s="108">
        <v>1</v>
      </c>
      <c r="I98" s="108">
        <v>1</v>
      </c>
      <c r="J98" s="108">
        <v>1</v>
      </c>
      <c r="K98" s="108">
        <v>1</v>
      </c>
      <c r="L98" s="108">
        <v>1</v>
      </c>
      <c r="M98" s="108">
        <v>0</v>
      </c>
      <c r="N98" s="108">
        <v>1</v>
      </c>
      <c r="O98" s="108">
        <v>1</v>
      </c>
      <c r="P98" s="140">
        <v>0</v>
      </c>
      <c r="Q98" s="108">
        <v>1</v>
      </c>
      <c r="R98" s="108">
        <v>1</v>
      </c>
      <c r="S98" s="108">
        <v>1</v>
      </c>
      <c r="T98" s="108">
        <v>1</v>
      </c>
      <c r="U98" s="108">
        <v>1</v>
      </c>
      <c r="V98" s="140">
        <v>0</v>
      </c>
      <c r="W98" s="108">
        <v>1</v>
      </c>
      <c r="X98" s="108">
        <v>1</v>
      </c>
      <c r="Y98" s="108">
        <v>1</v>
      </c>
      <c r="Z98" s="108">
        <v>1</v>
      </c>
      <c r="AA98" s="108">
        <v>1</v>
      </c>
      <c r="AB98" s="108">
        <v>1</v>
      </c>
      <c r="AC98" s="108">
        <v>1</v>
      </c>
      <c r="AD98" s="108">
        <v>1</v>
      </c>
      <c r="AE98" s="108">
        <v>1</v>
      </c>
      <c r="AF98" s="108">
        <v>1</v>
      </c>
      <c r="AG98" s="108">
        <v>1</v>
      </c>
      <c r="AH98" s="140">
        <v>0</v>
      </c>
      <c r="AI98" s="108">
        <v>1</v>
      </c>
      <c r="AJ98" s="108">
        <v>1</v>
      </c>
      <c r="AK98" s="108">
        <v>1</v>
      </c>
      <c r="AL98" s="108">
        <v>1</v>
      </c>
      <c r="AM98" s="108">
        <v>1</v>
      </c>
      <c r="AN98" s="108">
        <v>1</v>
      </c>
      <c r="AO98" s="108">
        <v>1</v>
      </c>
      <c r="AP98" s="108">
        <v>0</v>
      </c>
      <c r="AQ98" s="140">
        <v>1</v>
      </c>
      <c r="AR98" s="108">
        <v>-99</v>
      </c>
      <c r="AS98" s="140">
        <v>1</v>
      </c>
      <c r="AT98" s="108">
        <v>-99</v>
      </c>
      <c r="AU98" s="108"/>
    </row>
    <row r="99" spans="1:47" ht="15.75" x14ac:dyDescent="0.25">
      <c r="A99" s="109"/>
      <c r="B99" s="110"/>
      <c r="C99" s="94" t="s">
        <v>93</v>
      </c>
      <c r="D99" s="94" t="s">
        <v>267</v>
      </c>
      <c r="E99" s="93" t="s">
        <v>368</v>
      </c>
      <c r="F99" s="139">
        <v>0</v>
      </c>
      <c r="G99" s="108">
        <v>0</v>
      </c>
      <c r="H99" s="108">
        <v>1</v>
      </c>
      <c r="I99" s="108">
        <v>0</v>
      </c>
      <c r="J99" s="108">
        <v>0</v>
      </c>
      <c r="K99" s="108">
        <v>-997</v>
      </c>
      <c r="L99" s="108">
        <v>1</v>
      </c>
      <c r="M99" s="108">
        <v>0</v>
      </c>
      <c r="N99" s="108">
        <v>1</v>
      </c>
      <c r="O99" s="108">
        <v>1</v>
      </c>
      <c r="P99" s="140">
        <v>0</v>
      </c>
      <c r="Q99" s="108">
        <v>1</v>
      </c>
      <c r="R99" s="108">
        <v>-997</v>
      </c>
      <c r="S99" s="108">
        <v>0</v>
      </c>
      <c r="T99" s="108">
        <v>0</v>
      </c>
      <c r="U99" s="108">
        <v>-997</v>
      </c>
      <c r="V99" s="140">
        <v>0</v>
      </c>
      <c r="W99" s="108">
        <v>0</v>
      </c>
      <c r="X99" s="108">
        <v>1</v>
      </c>
      <c r="Y99" s="108">
        <v>0</v>
      </c>
      <c r="Z99" s="108">
        <v>-997</v>
      </c>
      <c r="AA99" s="108">
        <v>1</v>
      </c>
      <c r="AB99" s="108">
        <v>1</v>
      </c>
      <c r="AC99" s="108">
        <v>-997</v>
      </c>
      <c r="AD99" s="108">
        <v>1</v>
      </c>
      <c r="AE99" s="108">
        <v>1</v>
      </c>
      <c r="AF99" s="108">
        <v>1</v>
      </c>
      <c r="AG99" s="108">
        <v>0</v>
      </c>
      <c r="AH99" s="140">
        <v>0</v>
      </c>
      <c r="AI99" s="108">
        <v>0</v>
      </c>
      <c r="AJ99" s="108">
        <v>-997</v>
      </c>
      <c r="AK99" s="108">
        <v>-997</v>
      </c>
      <c r="AL99" s="108">
        <v>-997</v>
      </c>
      <c r="AM99" s="108">
        <v>-997</v>
      </c>
      <c r="AN99" s="108">
        <v>0</v>
      </c>
      <c r="AO99" s="108">
        <v>1</v>
      </c>
      <c r="AP99" s="108">
        <v>0</v>
      </c>
      <c r="AQ99" s="140">
        <v>-997</v>
      </c>
      <c r="AR99" s="108">
        <v>-99</v>
      </c>
      <c r="AS99" s="140">
        <v>0</v>
      </c>
      <c r="AT99" s="108">
        <v>-99</v>
      </c>
      <c r="AU99" s="108"/>
    </row>
    <row r="100" spans="1:47" ht="15.75" x14ac:dyDescent="0.25">
      <c r="A100" s="140"/>
      <c r="B100" s="139"/>
      <c r="C100" s="147" t="s">
        <v>93</v>
      </c>
      <c r="D100" s="94" t="s">
        <v>269</v>
      </c>
      <c r="E100" s="148" t="s">
        <v>369</v>
      </c>
      <c r="F100" s="140">
        <v>0</v>
      </c>
      <c r="G100" s="140">
        <v>0</v>
      </c>
      <c r="H100" s="140">
        <v>0</v>
      </c>
      <c r="I100" s="140">
        <v>1</v>
      </c>
      <c r="J100" s="140">
        <v>0</v>
      </c>
      <c r="K100" s="140">
        <v>1</v>
      </c>
      <c r="L100" s="140">
        <v>0</v>
      </c>
      <c r="M100" s="140">
        <v>0</v>
      </c>
      <c r="N100" s="140">
        <v>0</v>
      </c>
      <c r="O100" s="140">
        <v>1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-997</v>
      </c>
      <c r="V100" s="140">
        <v>0</v>
      </c>
      <c r="W100" s="140" t="s">
        <v>370</v>
      </c>
      <c r="X100" s="140">
        <v>1</v>
      </c>
      <c r="Y100" s="140">
        <v>0</v>
      </c>
      <c r="Z100" s="140">
        <v>0</v>
      </c>
      <c r="AA100" s="140">
        <v>1</v>
      </c>
      <c r="AB100" s="140">
        <v>1</v>
      </c>
      <c r="AC100" s="140">
        <v>0</v>
      </c>
      <c r="AD100" s="140">
        <v>0</v>
      </c>
      <c r="AE100" s="140">
        <v>0</v>
      </c>
      <c r="AF100" s="140">
        <v>0</v>
      </c>
      <c r="AG100" s="140">
        <v>0</v>
      </c>
      <c r="AH100" s="140">
        <v>0</v>
      </c>
      <c r="AI100" s="140">
        <v>0</v>
      </c>
      <c r="AJ100" s="140">
        <v>0</v>
      </c>
      <c r="AK100" s="140">
        <v>1</v>
      </c>
      <c r="AL100" s="140">
        <v>0</v>
      </c>
      <c r="AM100" s="140">
        <v>0</v>
      </c>
      <c r="AN100" s="140">
        <v>1</v>
      </c>
      <c r="AO100" s="140">
        <v>1</v>
      </c>
      <c r="AP100" s="140">
        <v>0</v>
      </c>
      <c r="AQ100" s="140">
        <v>0</v>
      </c>
      <c r="AR100" s="108">
        <v>1</v>
      </c>
      <c r="AS100" s="140">
        <v>1</v>
      </c>
      <c r="AT100" s="108">
        <v>1</v>
      </c>
      <c r="AU100" s="140"/>
    </row>
    <row r="101" spans="1:47" ht="15.75" x14ac:dyDescent="0.25">
      <c r="A101" s="140"/>
      <c r="B101" s="139"/>
      <c r="C101" s="140"/>
      <c r="D101" s="147" t="s">
        <v>371</v>
      </c>
      <c r="E101" s="148" t="s">
        <v>117</v>
      </c>
      <c r="F101" s="140">
        <v>0</v>
      </c>
      <c r="G101" s="140">
        <v>1</v>
      </c>
      <c r="H101" s="140">
        <v>1</v>
      </c>
      <c r="I101" s="140">
        <v>0</v>
      </c>
      <c r="J101" s="140">
        <v>0</v>
      </c>
      <c r="K101" s="140">
        <v>0</v>
      </c>
      <c r="L101" s="140">
        <v>0</v>
      </c>
      <c r="M101" s="140">
        <v>0</v>
      </c>
      <c r="N101" s="140">
        <v>1</v>
      </c>
      <c r="O101" s="140">
        <v>0</v>
      </c>
      <c r="P101" s="140">
        <v>0</v>
      </c>
      <c r="Q101" s="140">
        <v>1</v>
      </c>
      <c r="R101" s="140">
        <v>0</v>
      </c>
      <c r="S101" s="140">
        <v>1</v>
      </c>
      <c r="T101" s="140">
        <v>1</v>
      </c>
      <c r="U101" s="140">
        <v>0</v>
      </c>
      <c r="V101" s="140">
        <v>1</v>
      </c>
      <c r="W101" s="140">
        <v>1</v>
      </c>
      <c r="X101" s="140">
        <v>1</v>
      </c>
      <c r="Y101" s="140">
        <v>0</v>
      </c>
      <c r="Z101" s="140">
        <v>1</v>
      </c>
      <c r="AA101" s="140">
        <v>0</v>
      </c>
      <c r="AB101" s="140">
        <v>0</v>
      </c>
      <c r="AC101" s="140">
        <v>0</v>
      </c>
      <c r="AD101" s="140">
        <v>1</v>
      </c>
      <c r="AE101" s="140">
        <v>1</v>
      </c>
      <c r="AF101" s="140">
        <v>1</v>
      </c>
      <c r="AG101" s="140">
        <v>1</v>
      </c>
      <c r="AH101" s="140">
        <v>0</v>
      </c>
      <c r="AI101" s="140">
        <v>0</v>
      </c>
      <c r="AJ101" s="140">
        <v>0</v>
      </c>
      <c r="AK101" s="140">
        <v>1</v>
      </c>
      <c r="AL101" s="140">
        <v>0</v>
      </c>
      <c r="AM101" s="140">
        <v>0</v>
      </c>
      <c r="AN101" s="140">
        <v>1</v>
      </c>
      <c r="AO101" s="140">
        <v>1</v>
      </c>
      <c r="AP101" s="140">
        <v>0</v>
      </c>
      <c r="AQ101" s="140">
        <v>0</v>
      </c>
      <c r="AR101" s="140">
        <v>0</v>
      </c>
      <c r="AS101" s="140">
        <v>0</v>
      </c>
      <c r="AT101" s="140">
        <v>0</v>
      </c>
      <c r="AU101" s="140"/>
    </row>
    <row r="102" spans="1:47" ht="15.75" customHeight="1" x14ac:dyDescent="0.25">
      <c r="A102" s="126"/>
      <c r="B102" s="127"/>
      <c r="C102" s="126"/>
      <c r="D102" s="149" t="s">
        <v>118</v>
      </c>
      <c r="E102" s="104" t="s">
        <v>372</v>
      </c>
      <c r="F102" s="150" t="s">
        <v>373</v>
      </c>
      <c r="G102" s="150" t="s">
        <v>374</v>
      </c>
      <c r="H102" s="150" t="s">
        <v>375</v>
      </c>
      <c r="I102" s="150" t="s">
        <v>376</v>
      </c>
      <c r="J102" s="150" t="s">
        <v>375</v>
      </c>
      <c r="K102" s="150" t="s">
        <v>376</v>
      </c>
      <c r="L102" s="150" t="s">
        <v>375</v>
      </c>
      <c r="M102" s="150" t="s">
        <v>377</v>
      </c>
      <c r="N102" s="150" t="s">
        <v>378</v>
      </c>
      <c r="O102" s="150" t="s">
        <v>379</v>
      </c>
      <c r="P102" s="150" t="s">
        <v>380</v>
      </c>
      <c r="Q102" s="150" t="s">
        <v>379</v>
      </c>
      <c r="R102" s="150" t="s">
        <v>381</v>
      </c>
      <c r="S102" s="150" t="s">
        <v>382</v>
      </c>
      <c r="T102" s="150" t="s">
        <v>382</v>
      </c>
      <c r="U102" s="150" t="s">
        <v>383</v>
      </c>
      <c r="V102" s="150" t="s">
        <v>384</v>
      </c>
      <c r="W102" s="150" t="s">
        <v>379</v>
      </c>
      <c r="X102" s="150" t="s">
        <v>378</v>
      </c>
      <c r="Y102" s="150" t="s">
        <v>382</v>
      </c>
      <c r="Z102" s="150" t="s">
        <v>385</v>
      </c>
      <c r="AA102" s="150" t="s">
        <v>374</v>
      </c>
      <c r="AB102" s="150" t="s">
        <v>382</v>
      </c>
      <c r="AC102" s="150" t="s">
        <v>386</v>
      </c>
      <c r="AD102" s="150" t="s">
        <v>379</v>
      </c>
      <c r="AE102" s="150" t="s">
        <v>379</v>
      </c>
      <c r="AF102" s="150" t="s">
        <v>379</v>
      </c>
      <c r="AG102" s="150" t="s">
        <v>382</v>
      </c>
      <c r="AH102" s="150" t="s">
        <v>387</v>
      </c>
      <c r="AI102" s="150" t="s">
        <v>381</v>
      </c>
      <c r="AJ102" s="150" t="s">
        <v>383</v>
      </c>
      <c r="AK102" s="150" t="s">
        <v>388</v>
      </c>
      <c r="AL102" s="150" t="s">
        <v>373</v>
      </c>
      <c r="AM102" s="150" t="s">
        <v>384</v>
      </c>
      <c r="AN102" s="150" t="s">
        <v>389</v>
      </c>
      <c r="AO102" s="150" t="s">
        <v>389</v>
      </c>
      <c r="AP102" s="150" t="s">
        <v>382</v>
      </c>
      <c r="AQ102" s="150" t="s">
        <v>373</v>
      </c>
      <c r="AR102" s="150" t="s">
        <v>390</v>
      </c>
      <c r="AS102" s="150" t="s">
        <v>384</v>
      </c>
      <c r="AT102" s="150" t="s">
        <v>382</v>
      </c>
      <c r="AU102" s="108"/>
    </row>
    <row r="103" spans="1:47" ht="15.75" x14ac:dyDescent="0.25">
      <c r="A103" s="109"/>
      <c r="B103" s="110"/>
      <c r="C103" s="109"/>
      <c r="D103" s="117" t="s">
        <v>118</v>
      </c>
      <c r="E103" s="93" t="s">
        <v>391</v>
      </c>
      <c r="F103" s="151"/>
      <c r="G103" s="120"/>
      <c r="H103" s="120"/>
      <c r="I103" s="120"/>
      <c r="J103" s="120"/>
      <c r="K103" s="120"/>
      <c r="L103" s="120"/>
      <c r="M103" s="120"/>
      <c r="N103" s="120" t="s">
        <v>392</v>
      </c>
      <c r="O103" s="120"/>
      <c r="P103" s="120"/>
      <c r="Q103" s="120"/>
      <c r="R103" s="120" t="s">
        <v>392</v>
      </c>
      <c r="S103" s="120"/>
      <c r="T103" s="120"/>
      <c r="U103" s="120"/>
      <c r="V103" s="120"/>
      <c r="W103" s="120"/>
      <c r="X103" s="120"/>
      <c r="Y103" s="120"/>
      <c r="Z103" s="120" t="s">
        <v>378</v>
      </c>
      <c r="AA103" s="120"/>
      <c r="AB103" s="120"/>
      <c r="AC103" s="120" t="s">
        <v>382</v>
      </c>
      <c r="AD103" s="120"/>
      <c r="AE103" s="120"/>
      <c r="AF103" s="120"/>
      <c r="AG103" s="120"/>
      <c r="AH103" s="120" t="s">
        <v>382</v>
      </c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 t="s">
        <v>392</v>
      </c>
      <c r="AS103" s="120"/>
      <c r="AT103" s="120"/>
      <c r="AU103" s="108"/>
    </row>
    <row r="104" spans="1:47" ht="15.75" x14ac:dyDescent="0.25">
      <c r="A104" s="109"/>
      <c r="B104" s="110"/>
      <c r="C104" s="109"/>
      <c r="D104" s="94" t="s">
        <v>119</v>
      </c>
      <c r="E104" s="93" t="s">
        <v>393</v>
      </c>
      <c r="F104" s="151" t="s">
        <v>394</v>
      </c>
      <c r="G104" s="120" t="s">
        <v>395</v>
      </c>
      <c r="H104" s="120" t="s">
        <v>396</v>
      </c>
      <c r="I104" s="120" t="s">
        <v>397</v>
      </c>
      <c r="J104" s="120" t="s">
        <v>398</v>
      </c>
      <c r="K104" s="120" t="s">
        <v>397</v>
      </c>
      <c r="L104" s="120" t="s">
        <v>396</v>
      </c>
      <c r="M104" s="120" t="s">
        <v>399</v>
      </c>
      <c r="N104" s="120" t="s">
        <v>400</v>
      </c>
      <c r="O104" s="120" t="s">
        <v>401</v>
      </c>
      <c r="P104" s="120" t="s">
        <v>394</v>
      </c>
      <c r="Q104" s="120" t="s">
        <v>401</v>
      </c>
      <c r="R104" s="120" t="s">
        <v>402</v>
      </c>
      <c r="S104" s="120" t="s">
        <v>398</v>
      </c>
      <c r="T104" s="120" t="s">
        <v>397</v>
      </c>
      <c r="U104" s="120" t="s">
        <v>403</v>
      </c>
      <c r="V104" s="120" t="s">
        <v>402</v>
      </c>
      <c r="W104" s="120" t="s">
        <v>404</v>
      </c>
      <c r="X104" s="120" t="s">
        <v>400</v>
      </c>
      <c r="Y104" s="120" t="s">
        <v>398</v>
      </c>
      <c r="Z104" s="120" t="s">
        <v>400</v>
      </c>
      <c r="AA104" s="120" t="s">
        <v>395</v>
      </c>
      <c r="AB104" s="120" t="s">
        <v>398</v>
      </c>
      <c r="AC104" s="120" t="s">
        <v>399</v>
      </c>
      <c r="AD104" s="120" t="s">
        <v>401</v>
      </c>
      <c r="AE104" s="120" t="s">
        <v>401</v>
      </c>
      <c r="AF104" s="120" t="s">
        <v>401</v>
      </c>
      <c r="AG104" s="120" t="s">
        <v>398</v>
      </c>
      <c r="AH104" s="120" t="s">
        <v>396</v>
      </c>
      <c r="AI104" s="120" t="s">
        <v>404</v>
      </c>
      <c r="AJ104" s="120" t="s">
        <v>403</v>
      </c>
      <c r="AK104" s="120" t="s">
        <v>401</v>
      </c>
      <c r="AL104" s="120" t="s">
        <v>403</v>
      </c>
      <c r="AM104" s="120" t="s">
        <v>403</v>
      </c>
      <c r="AN104" s="120" t="s">
        <v>398</v>
      </c>
      <c r="AO104" s="120" t="s">
        <v>398</v>
      </c>
      <c r="AP104" s="120" t="s">
        <v>403</v>
      </c>
      <c r="AQ104" s="152" t="s">
        <v>394</v>
      </c>
      <c r="AR104" s="152" t="s">
        <v>405</v>
      </c>
      <c r="AS104" s="152" t="s">
        <v>403</v>
      </c>
      <c r="AT104" s="152" t="s">
        <v>398</v>
      </c>
      <c r="AU104" s="108"/>
    </row>
    <row r="105" spans="1:47" ht="15.75" x14ac:dyDescent="0.25">
      <c r="A105" s="126"/>
      <c r="B105" s="127"/>
      <c r="C105" s="126"/>
      <c r="D105" s="104" t="s">
        <v>406</v>
      </c>
      <c r="E105" s="123" t="s">
        <v>407</v>
      </c>
      <c r="F105" s="107">
        <f>6+18+15+25+25+20+25+15</f>
        <v>149</v>
      </c>
      <c r="G105" s="107"/>
      <c r="H105" s="107"/>
      <c r="I105" s="107"/>
      <c r="J105" s="107">
        <v>-998</v>
      </c>
      <c r="K105" s="107"/>
      <c r="L105" s="107">
        <v>145</v>
      </c>
      <c r="M105" s="107">
        <v>-998</v>
      </c>
      <c r="N105" s="107"/>
      <c r="O105" s="107">
        <v>30</v>
      </c>
      <c r="P105" s="107">
        <v>-998</v>
      </c>
      <c r="Q105" s="107"/>
      <c r="R105" s="107"/>
      <c r="S105" s="107"/>
      <c r="T105" s="107">
        <v>-998</v>
      </c>
      <c r="U105" s="107"/>
      <c r="V105" s="107"/>
      <c r="W105" s="107"/>
      <c r="X105" s="107"/>
      <c r="Y105" s="107">
        <v>-998</v>
      </c>
      <c r="Z105" s="107"/>
      <c r="AA105" s="107"/>
      <c r="AB105" s="107"/>
      <c r="AC105" s="107"/>
      <c r="AD105" s="107"/>
      <c r="AE105" s="107"/>
      <c r="AF105" s="107"/>
      <c r="AG105" s="107"/>
      <c r="AH105" s="107">
        <v>-998</v>
      </c>
      <c r="AI105" s="107"/>
      <c r="AJ105" s="107"/>
      <c r="AK105" s="107"/>
      <c r="AL105" s="107"/>
      <c r="AM105" s="107"/>
      <c r="AN105" s="107"/>
      <c r="AO105" s="107"/>
      <c r="AP105" s="107">
        <v>-998</v>
      </c>
      <c r="AQ105" s="107"/>
      <c r="AR105" s="108"/>
      <c r="AS105" s="108"/>
      <c r="AT105" s="108"/>
      <c r="AU105" s="108"/>
    </row>
    <row r="106" spans="1:47" ht="15.75" x14ac:dyDescent="0.25">
      <c r="A106" s="126"/>
      <c r="B106" s="127"/>
      <c r="C106" s="126"/>
      <c r="D106" s="104" t="s">
        <v>408</v>
      </c>
      <c r="E106" s="123" t="s">
        <v>409</v>
      </c>
      <c r="F106" s="107">
        <v>-99</v>
      </c>
      <c r="G106" s="107">
        <v>0</v>
      </c>
      <c r="H106" s="107">
        <v>2</v>
      </c>
      <c r="I106" s="107">
        <v>11</v>
      </c>
      <c r="J106" s="107">
        <v>-998</v>
      </c>
      <c r="K106" s="107">
        <v>3</v>
      </c>
      <c r="L106" s="107">
        <v>7</v>
      </c>
      <c r="M106" s="107">
        <v>-99</v>
      </c>
      <c r="N106" s="107">
        <v>0</v>
      </c>
      <c r="O106" s="153" t="s">
        <v>410</v>
      </c>
      <c r="P106" s="107">
        <v>-998</v>
      </c>
      <c r="Q106" s="107">
        <v>2</v>
      </c>
      <c r="R106" s="107">
        <v>4</v>
      </c>
      <c r="S106" s="107">
        <v>-99</v>
      </c>
      <c r="T106" s="107">
        <v>-998</v>
      </c>
      <c r="U106" s="107">
        <v>-99</v>
      </c>
      <c r="V106" s="107">
        <v>9</v>
      </c>
      <c r="W106" s="107">
        <v>0</v>
      </c>
      <c r="X106" s="107">
        <v>0</v>
      </c>
      <c r="Y106" s="107">
        <v>-998</v>
      </c>
      <c r="Z106" s="107">
        <v>14</v>
      </c>
      <c r="AA106" s="107">
        <v>1</v>
      </c>
      <c r="AB106" s="107">
        <v>8</v>
      </c>
      <c r="AC106" s="107">
        <v>-99</v>
      </c>
      <c r="AD106" s="107">
        <v>3</v>
      </c>
      <c r="AE106" s="107">
        <v>2</v>
      </c>
      <c r="AF106" s="107">
        <v>4</v>
      </c>
      <c r="AG106" s="107">
        <v>-99</v>
      </c>
      <c r="AH106" s="107">
        <v>-998</v>
      </c>
      <c r="AI106" s="107"/>
      <c r="AJ106" s="107">
        <v>-99</v>
      </c>
      <c r="AK106" s="107">
        <v>0</v>
      </c>
      <c r="AL106" s="107">
        <v>-99</v>
      </c>
      <c r="AM106" s="107">
        <v>-99</v>
      </c>
      <c r="AN106" s="107">
        <v>0</v>
      </c>
      <c r="AO106" s="107">
        <v>1</v>
      </c>
      <c r="AP106" s="107"/>
      <c r="AQ106" s="107">
        <v>354</v>
      </c>
      <c r="AR106" s="122"/>
      <c r="AS106" s="107">
        <v>-99</v>
      </c>
      <c r="AT106" s="107">
        <v>-99</v>
      </c>
      <c r="AU106" s="108"/>
    </row>
    <row r="107" spans="1:47" ht="15.75" x14ac:dyDescent="0.25">
      <c r="A107" s="126"/>
      <c r="B107" s="127"/>
      <c r="C107" s="126"/>
      <c r="D107" s="104" t="s">
        <v>411</v>
      </c>
      <c r="E107" s="123" t="s">
        <v>412</v>
      </c>
      <c r="F107" s="107">
        <v>-98</v>
      </c>
      <c r="G107" s="107">
        <v>-98</v>
      </c>
      <c r="H107" s="107">
        <v>-98</v>
      </c>
      <c r="I107" s="107">
        <v>-98</v>
      </c>
      <c r="J107" s="107">
        <v>-98</v>
      </c>
      <c r="K107" s="107">
        <v>-98</v>
      </c>
      <c r="L107" s="107">
        <v>-98</v>
      </c>
      <c r="M107" s="107">
        <v>31</v>
      </c>
      <c r="N107" s="107">
        <v>-98</v>
      </c>
      <c r="O107" s="107">
        <v>-98</v>
      </c>
      <c r="P107" s="107">
        <v>-98</v>
      </c>
      <c r="Q107" s="107">
        <v>-98</v>
      </c>
      <c r="R107" s="107">
        <v>-98</v>
      </c>
      <c r="S107" s="107">
        <v>-98</v>
      </c>
      <c r="T107" s="107">
        <v>-98</v>
      </c>
      <c r="U107" s="107">
        <v>-98</v>
      </c>
      <c r="V107" s="107">
        <v>-99</v>
      </c>
      <c r="W107" s="107">
        <v>-98</v>
      </c>
      <c r="X107" s="107">
        <v>-98</v>
      </c>
      <c r="Y107" s="107">
        <v>-98</v>
      </c>
      <c r="Z107" s="107">
        <v>-98</v>
      </c>
      <c r="AA107" s="107">
        <v>-98</v>
      </c>
      <c r="AB107" s="107">
        <v>-98</v>
      </c>
      <c r="AC107" s="107">
        <v>-98</v>
      </c>
      <c r="AD107" s="107">
        <v>-98</v>
      </c>
      <c r="AE107" s="107">
        <v>-98</v>
      </c>
      <c r="AF107" s="107">
        <v>-98</v>
      </c>
      <c r="AG107" s="107">
        <v>-98</v>
      </c>
      <c r="AH107" s="107">
        <v>-98</v>
      </c>
      <c r="AI107" s="107">
        <v>-98</v>
      </c>
      <c r="AJ107" s="107">
        <v>342</v>
      </c>
      <c r="AK107" s="107">
        <v>-98</v>
      </c>
      <c r="AL107" s="107">
        <v>-98</v>
      </c>
      <c r="AM107" s="107">
        <v>1214</v>
      </c>
      <c r="AN107" s="107">
        <v>-98</v>
      </c>
      <c r="AO107" s="107">
        <v>-98</v>
      </c>
      <c r="AP107" s="107">
        <v>225</v>
      </c>
      <c r="AQ107" s="107">
        <v>351</v>
      </c>
      <c r="AR107" s="108">
        <v>-98</v>
      </c>
      <c r="AS107" s="107">
        <v>-98</v>
      </c>
      <c r="AT107" s="107">
        <v>-98</v>
      </c>
      <c r="AU107" s="108"/>
    </row>
    <row r="108" spans="1:47" ht="15.75" x14ac:dyDescent="0.25">
      <c r="A108" s="109"/>
      <c r="B108" s="110"/>
      <c r="C108" s="109"/>
      <c r="D108" s="94" t="s">
        <v>413</v>
      </c>
      <c r="E108" s="119" t="s">
        <v>414</v>
      </c>
      <c r="F108" s="108">
        <v>-98</v>
      </c>
      <c r="G108" s="108">
        <v>0</v>
      </c>
      <c r="H108" s="108">
        <v>2</v>
      </c>
      <c r="I108" s="108">
        <v>39</v>
      </c>
      <c r="J108" s="108">
        <v>-98</v>
      </c>
      <c r="K108" s="108">
        <v>16</v>
      </c>
      <c r="L108" s="108">
        <v>11</v>
      </c>
      <c r="M108" s="108">
        <v>-99</v>
      </c>
      <c r="N108" s="108">
        <v>-98</v>
      </c>
      <c r="O108" s="108">
        <v>363</v>
      </c>
      <c r="P108" s="108">
        <v>-98</v>
      </c>
      <c r="Q108" s="108">
        <v>9</v>
      </c>
      <c r="R108" s="108">
        <v>12</v>
      </c>
      <c r="S108" s="108">
        <v>90</v>
      </c>
      <c r="T108" s="108">
        <v>-98</v>
      </c>
      <c r="U108" s="108">
        <v>-99</v>
      </c>
      <c r="V108" s="108">
        <v>9</v>
      </c>
      <c r="W108" s="108">
        <v>-98</v>
      </c>
      <c r="X108" s="108">
        <v>-98</v>
      </c>
      <c r="Y108" s="108">
        <v>-98</v>
      </c>
      <c r="Z108" s="108">
        <v>21</v>
      </c>
      <c r="AA108" s="108">
        <v>1</v>
      </c>
      <c r="AB108" s="108">
        <v>37</v>
      </c>
      <c r="AC108" s="108">
        <v>285</v>
      </c>
      <c r="AD108" s="108">
        <v>2</v>
      </c>
      <c r="AE108" s="108">
        <v>2</v>
      </c>
      <c r="AF108" s="108">
        <v>3</v>
      </c>
      <c r="AG108" s="108">
        <v>69</v>
      </c>
      <c r="AH108" s="108">
        <v>-98</v>
      </c>
      <c r="AI108" s="108"/>
      <c r="AJ108" s="108">
        <v>-99</v>
      </c>
      <c r="AK108" s="108">
        <v>-98</v>
      </c>
      <c r="AL108" s="108">
        <v>-99</v>
      </c>
      <c r="AM108" s="108">
        <v>-99</v>
      </c>
      <c r="AN108" s="108">
        <v>-98</v>
      </c>
      <c r="AO108" s="108">
        <v>1</v>
      </c>
      <c r="AP108" s="108"/>
      <c r="AQ108" s="108">
        <v>-99</v>
      </c>
      <c r="AR108" s="108" t="s">
        <v>410</v>
      </c>
      <c r="AS108" s="108">
        <v>5</v>
      </c>
      <c r="AT108" s="108">
        <v>4</v>
      </c>
      <c r="AU108" s="108"/>
    </row>
    <row r="109" spans="1:47" ht="15.75" x14ac:dyDescent="0.25">
      <c r="A109" s="109"/>
      <c r="B109" s="110"/>
      <c r="C109" s="109"/>
      <c r="D109" s="94" t="s">
        <v>415</v>
      </c>
      <c r="E109" s="119" t="s">
        <v>416</v>
      </c>
      <c r="F109" s="108">
        <v>-98</v>
      </c>
      <c r="G109" s="108">
        <v>-98</v>
      </c>
      <c r="H109" s="108">
        <v>-98</v>
      </c>
      <c r="I109" s="108">
        <v>-98</v>
      </c>
      <c r="J109" s="108">
        <v>-98</v>
      </c>
      <c r="K109" s="108">
        <v>-98</v>
      </c>
      <c r="L109" s="108">
        <v>-98</v>
      </c>
      <c r="M109" s="108">
        <v>-99</v>
      </c>
      <c r="N109" s="108">
        <v>-98</v>
      </c>
      <c r="O109" s="108">
        <v>-98</v>
      </c>
      <c r="P109" s="108">
        <v>282</v>
      </c>
      <c r="Q109" s="108">
        <v>-98</v>
      </c>
      <c r="R109" s="108">
        <v>-98</v>
      </c>
      <c r="S109" s="108">
        <v>-98</v>
      </c>
      <c r="T109" s="108">
        <v>-98</v>
      </c>
      <c r="U109" s="108">
        <v>-98</v>
      </c>
      <c r="V109" s="108">
        <v>-99</v>
      </c>
      <c r="W109" s="108">
        <v>-98</v>
      </c>
      <c r="X109" s="108">
        <v>-98</v>
      </c>
      <c r="Y109" s="108">
        <v>-98</v>
      </c>
      <c r="Z109" s="108">
        <v>-98</v>
      </c>
      <c r="AA109" s="108">
        <v>-98</v>
      </c>
      <c r="AB109" s="108">
        <v>-98</v>
      </c>
      <c r="AC109" s="108">
        <v>-98</v>
      </c>
      <c r="AD109" s="108">
        <v>-98</v>
      </c>
      <c r="AE109" s="108">
        <v>-98</v>
      </c>
      <c r="AF109" s="108">
        <v>-98</v>
      </c>
      <c r="AG109" s="108">
        <v>-98</v>
      </c>
      <c r="AH109" s="108">
        <v>-98</v>
      </c>
      <c r="AI109" s="108">
        <v>-98</v>
      </c>
      <c r="AJ109" s="108">
        <v>-98</v>
      </c>
      <c r="AK109" s="108">
        <v>-98</v>
      </c>
      <c r="AL109" s="108">
        <v>874</v>
      </c>
      <c r="AM109" s="108">
        <v>-98</v>
      </c>
      <c r="AN109" s="108">
        <v>-98</v>
      </c>
      <c r="AO109" s="108">
        <v>-98</v>
      </c>
      <c r="AP109" s="108"/>
      <c r="AQ109" s="108" t="s">
        <v>410</v>
      </c>
      <c r="AR109" s="108"/>
      <c r="AS109" s="108">
        <v>-98</v>
      </c>
      <c r="AT109" s="108">
        <v>-98</v>
      </c>
      <c r="AU109" s="108"/>
    </row>
    <row r="110" spans="1:47" ht="15.75" x14ac:dyDescent="0.25">
      <c r="A110" s="169"/>
      <c r="B110" s="160"/>
      <c r="C110" s="169"/>
      <c r="D110" s="94" t="s">
        <v>417</v>
      </c>
      <c r="E110" s="119" t="s">
        <v>418</v>
      </c>
      <c r="F110" s="108">
        <v>-98</v>
      </c>
      <c r="G110" s="108">
        <v>-98</v>
      </c>
      <c r="H110" s="108">
        <v>-98</v>
      </c>
      <c r="I110" s="108">
        <v>-98</v>
      </c>
      <c r="J110" s="108">
        <v>-98</v>
      </c>
      <c r="K110" s="108">
        <v>-98</v>
      </c>
      <c r="L110" s="108">
        <v>-98</v>
      </c>
      <c r="M110" s="108">
        <v>-99</v>
      </c>
      <c r="N110" s="108">
        <v>-98</v>
      </c>
      <c r="O110" s="108">
        <v>-98</v>
      </c>
      <c r="P110" s="108">
        <f>18+17+13+19</f>
        <v>67</v>
      </c>
      <c r="Q110" s="108">
        <v>-98</v>
      </c>
      <c r="R110" s="108">
        <v>-98</v>
      </c>
      <c r="S110" s="108">
        <v>-98</v>
      </c>
      <c r="T110" s="108">
        <v>-98</v>
      </c>
      <c r="U110" s="108">
        <v>-98</v>
      </c>
      <c r="V110" s="108">
        <v>-98</v>
      </c>
      <c r="W110" s="108">
        <v>-98</v>
      </c>
      <c r="X110" s="108">
        <v>-98</v>
      </c>
      <c r="Y110" s="108">
        <v>-98</v>
      </c>
      <c r="Z110" s="108">
        <v>-98</v>
      </c>
      <c r="AA110" s="108">
        <v>-98</v>
      </c>
      <c r="AB110" s="108">
        <v>-98</v>
      </c>
      <c r="AC110" s="108">
        <v>-98</v>
      </c>
      <c r="AD110" s="108">
        <v>-98</v>
      </c>
      <c r="AE110" s="108">
        <v>-98</v>
      </c>
      <c r="AF110" s="108">
        <v>-98</v>
      </c>
      <c r="AG110" s="108">
        <v>-98</v>
      </c>
      <c r="AH110" s="108">
        <v>-98</v>
      </c>
      <c r="AI110" s="108">
        <v>-98</v>
      </c>
      <c r="AJ110" s="108">
        <v>-98</v>
      </c>
      <c r="AK110" s="108">
        <v>-98</v>
      </c>
      <c r="AL110" s="108">
        <v>-98</v>
      </c>
      <c r="AM110" s="108">
        <v>-99</v>
      </c>
      <c r="AN110" s="108">
        <v>-98</v>
      </c>
      <c r="AO110" s="108">
        <v>-98</v>
      </c>
      <c r="AP110" s="108"/>
      <c r="AQ110" s="108">
        <v>-98</v>
      </c>
      <c r="AR110" s="108"/>
      <c r="AS110" s="108">
        <v>-98</v>
      </c>
      <c r="AT110" s="108">
        <v>-98</v>
      </c>
    </row>
    <row r="111" spans="1:47" ht="15.75" x14ac:dyDescent="0.25">
      <c r="A111" s="169"/>
      <c r="B111" s="160"/>
      <c r="C111" s="169"/>
      <c r="D111" s="94" t="s">
        <v>419</v>
      </c>
      <c r="E111" s="119" t="s">
        <v>420</v>
      </c>
      <c r="F111" s="108">
        <v>-98</v>
      </c>
      <c r="G111" s="108">
        <v>-98</v>
      </c>
      <c r="H111" s="108">
        <v>-98</v>
      </c>
      <c r="I111" s="108">
        <v>-99</v>
      </c>
      <c r="J111" s="108">
        <v>-98</v>
      </c>
      <c r="K111" s="108">
        <v>-99</v>
      </c>
      <c r="L111" s="108">
        <v>-98</v>
      </c>
      <c r="M111" s="108">
        <v>-99</v>
      </c>
      <c r="N111" s="108">
        <v>-98</v>
      </c>
      <c r="O111" s="108">
        <v>-98</v>
      </c>
      <c r="P111" s="108">
        <v>-98</v>
      </c>
      <c r="Q111" s="108">
        <v>-98</v>
      </c>
      <c r="R111" s="108">
        <v>-99</v>
      </c>
      <c r="S111" s="108">
        <v>-99</v>
      </c>
      <c r="T111" s="108">
        <v>-98</v>
      </c>
      <c r="U111" s="108">
        <v>-99</v>
      </c>
      <c r="V111" s="108">
        <v>-98</v>
      </c>
      <c r="W111" s="108">
        <v>-98</v>
      </c>
      <c r="X111" s="108">
        <v>-98</v>
      </c>
      <c r="Y111" s="108">
        <v>-98</v>
      </c>
      <c r="Z111" s="108">
        <v>-99</v>
      </c>
      <c r="AA111" s="108">
        <v>-99</v>
      </c>
      <c r="AB111" s="108">
        <v>-99</v>
      </c>
      <c r="AC111" s="108">
        <v>-99</v>
      </c>
      <c r="AD111" s="108">
        <v>1</v>
      </c>
      <c r="AE111" s="108">
        <v>-98</v>
      </c>
      <c r="AF111" s="108">
        <v>-98</v>
      </c>
      <c r="AG111" s="108">
        <v>-99</v>
      </c>
      <c r="AH111" s="108">
        <v>-98</v>
      </c>
      <c r="AI111" s="169"/>
      <c r="AJ111" s="108">
        <v>-98</v>
      </c>
      <c r="AK111" s="108">
        <v>-98</v>
      </c>
      <c r="AL111" s="108">
        <v>-98</v>
      </c>
      <c r="AM111" s="108">
        <v>-99</v>
      </c>
      <c r="AN111" s="108">
        <v>-98</v>
      </c>
      <c r="AO111" s="108">
        <v>-98</v>
      </c>
      <c r="AP111" s="108"/>
      <c r="AQ111" s="108">
        <v>3</v>
      </c>
      <c r="AR111" s="108"/>
      <c r="AS111" s="108">
        <v>-98</v>
      </c>
      <c r="AT111" s="108">
        <v>1</v>
      </c>
    </row>
    <row r="112" spans="1:47" ht="15.75" x14ac:dyDescent="0.25">
      <c r="A112" s="169"/>
      <c r="B112" s="160"/>
      <c r="C112" s="169"/>
      <c r="D112" s="94" t="s">
        <v>421</v>
      </c>
      <c r="E112" s="119" t="s">
        <v>422</v>
      </c>
      <c r="F112" s="108">
        <v>-98</v>
      </c>
      <c r="G112" s="108">
        <v>-98</v>
      </c>
      <c r="H112" s="108">
        <v>0</v>
      </c>
      <c r="I112" s="108">
        <v>0</v>
      </c>
      <c r="J112" s="108">
        <v>-98</v>
      </c>
      <c r="K112" s="108">
        <v>0</v>
      </c>
      <c r="L112" s="108">
        <v>0</v>
      </c>
      <c r="M112" s="108">
        <v>-99</v>
      </c>
      <c r="N112" s="108">
        <v>-98</v>
      </c>
      <c r="O112" s="108">
        <v>0</v>
      </c>
      <c r="P112" s="108">
        <v>-98</v>
      </c>
      <c r="Q112" s="108">
        <v>0</v>
      </c>
      <c r="R112" s="108">
        <v>0</v>
      </c>
      <c r="S112" s="108">
        <v>0</v>
      </c>
      <c r="T112" s="108">
        <v>-98</v>
      </c>
      <c r="U112" s="108">
        <v>14</v>
      </c>
      <c r="V112" s="108">
        <v>-99</v>
      </c>
      <c r="W112" s="108">
        <v>-98</v>
      </c>
      <c r="X112" s="108">
        <v>-98</v>
      </c>
      <c r="Y112" s="108">
        <v>-98</v>
      </c>
      <c r="Z112" s="108">
        <v>0</v>
      </c>
      <c r="AA112" s="108">
        <v>0</v>
      </c>
      <c r="AB112" s="108">
        <v>0</v>
      </c>
      <c r="AC112" s="108">
        <v>0</v>
      </c>
      <c r="AD112" s="108">
        <v>0</v>
      </c>
      <c r="AE112" s="108">
        <v>0</v>
      </c>
      <c r="AF112" s="108">
        <v>0</v>
      </c>
      <c r="AG112" s="108">
        <v>0</v>
      </c>
      <c r="AH112" s="108">
        <v>-98</v>
      </c>
      <c r="AI112" s="169"/>
      <c r="AJ112" s="159">
        <v>3</v>
      </c>
      <c r="AK112" s="159">
        <v>-98</v>
      </c>
      <c r="AL112" s="159">
        <v>30</v>
      </c>
      <c r="AM112" s="108">
        <v>-99</v>
      </c>
      <c r="AN112" s="159">
        <v>-98</v>
      </c>
      <c r="AO112" s="159">
        <v>-98</v>
      </c>
      <c r="AP112" s="108"/>
      <c r="AQ112" s="108">
        <v>-98</v>
      </c>
      <c r="AR112" s="108"/>
      <c r="AS112" s="108">
        <v>-98</v>
      </c>
      <c r="AT112" s="108">
        <v>-98</v>
      </c>
    </row>
    <row r="113" spans="1:47" ht="15.75" x14ac:dyDescent="0.25">
      <c r="A113" s="126"/>
      <c r="B113" s="127"/>
      <c r="C113" s="126"/>
      <c r="D113" s="104" t="s">
        <v>423</v>
      </c>
      <c r="E113" s="123" t="s">
        <v>424</v>
      </c>
      <c r="F113" s="107">
        <v>-98</v>
      </c>
      <c r="G113" s="107">
        <v>-98</v>
      </c>
      <c r="H113" s="107">
        <v>0</v>
      </c>
      <c r="I113" s="107">
        <v>24</v>
      </c>
      <c r="J113" s="107">
        <v>-98</v>
      </c>
      <c r="K113" s="107">
        <v>12</v>
      </c>
      <c r="L113" s="107">
        <v>7</v>
      </c>
      <c r="M113" s="107">
        <v>-99</v>
      </c>
      <c r="N113" s="107">
        <v>-98</v>
      </c>
      <c r="O113" s="107">
        <v>360</v>
      </c>
      <c r="P113" s="107">
        <v>-98</v>
      </c>
      <c r="Q113" s="107">
        <v>0</v>
      </c>
      <c r="R113" s="107">
        <v>1</v>
      </c>
      <c r="S113" s="107">
        <v>1</v>
      </c>
      <c r="T113" s="107">
        <v>-98</v>
      </c>
      <c r="U113" s="107" t="s">
        <v>425</v>
      </c>
      <c r="V113" s="107">
        <v>-99</v>
      </c>
      <c r="W113" s="107">
        <v>-98</v>
      </c>
      <c r="X113" s="107">
        <v>-98</v>
      </c>
      <c r="Y113" s="107">
        <v>-98</v>
      </c>
      <c r="Z113" s="107">
        <v>-99</v>
      </c>
      <c r="AA113" s="107">
        <v>0</v>
      </c>
      <c r="AB113" s="107">
        <v>0</v>
      </c>
      <c r="AC113" s="107">
        <v>45</v>
      </c>
      <c r="AD113" s="107">
        <v>0</v>
      </c>
      <c r="AE113" s="107">
        <v>1</v>
      </c>
      <c r="AF113" s="107">
        <v>0</v>
      </c>
      <c r="AG113" s="107">
        <v>11</v>
      </c>
      <c r="AH113" s="107">
        <v>-98</v>
      </c>
      <c r="AI113" s="107">
        <v>4</v>
      </c>
      <c r="AJ113" s="107">
        <v>-99</v>
      </c>
      <c r="AK113" s="107">
        <v>-98</v>
      </c>
      <c r="AL113" s="107">
        <v>-99</v>
      </c>
      <c r="AM113" s="107">
        <v>-99</v>
      </c>
      <c r="AN113" s="107">
        <v>-98</v>
      </c>
      <c r="AO113" s="107">
        <v>0</v>
      </c>
      <c r="AP113" s="107"/>
      <c r="AQ113" s="107">
        <v>-99</v>
      </c>
      <c r="AR113" s="107"/>
      <c r="AS113" s="107">
        <v>-99</v>
      </c>
      <c r="AT113" s="107">
        <v>0</v>
      </c>
      <c r="AU113" s="108"/>
    </row>
    <row r="114" spans="1:47" ht="15.75" x14ac:dyDescent="0.25">
      <c r="A114" s="109"/>
      <c r="B114" s="110"/>
      <c r="C114" s="109"/>
      <c r="D114" s="94" t="s">
        <v>426</v>
      </c>
      <c r="E114" s="119" t="s">
        <v>427</v>
      </c>
      <c r="F114" s="108">
        <v>-98</v>
      </c>
      <c r="G114" s="108">
        <v>-98</v>
      </c>
      <c r="H114" s="108">
        <v>0</v>
      </c>
      <c r="I114" s="108">
        <v>0</v>
      </c>
      <c r="J114" s="108">
        <v>-98</v>
      </c>
      <c r="K114" s="108">
        <v>0</v>
      </c>
      <c r="L114" s="108">
        <v>0</v>
      </c>
      <c r="M114" s="108">
        <v>-99</v>
      </c>
      <c r="N114" s="108">
        <v>-98</v>
      </c>
      <c r="O114" s="108">
        <v>0</v>
      </c>
      <c r="P114" s="108">
        <v>-98</v>
      </c>
      <c r="Q114" s="108">
        <v>0</v>
      </c>
      <c r="R114" s="108">
        <v>0</v>
      </c>
      <c r="S114" s="108">
        <v>14</v>
      </c>
      <c r="T114" s="108">
        <v>-98</v>
      </c>
      <c r="U114" s="108" t="s">
        <v>425</v>
      </c>
      <c r="V114" s="108">
        <v>-99</v>
      </c>
      <c r="W114" s="108">
        <v>-98</v>
      </c>
      <c r="X114" s="108">
        <v>-98</v>
      </c>
      <c r="Y114" s="108">
        <v>-98</v>
      </c>
      <c r="Z114" s="108">
        <v>-99</v>
      </c>
      <c r="AA114" s="108">
        <v>0</v>
      </c>
      <c r="AB114" s="108">
        <v>0</v>
      </c>
      <c r="AC114" s="108">
        <v>85</v>
      </c>
      <c r="AD114" s="108">
        <v>0</v>
      </c>
      <c r="AE114" s="108">
        <v>0</v>
      </c>
      <c r="AF114" s="108">
        <v>0</v>
      </c>
      <c r="AG114" s="108">
        <v>3</v>
      </c>
      <c r="AH114" s="108">
        <v>-98</v>
      </c>
      <c r="AI114" s="108">
        <v>0</v>
      </c>
      <c r="AJ114" s="108">
        <v>-99</v>
      </c>
      <c r="AK114" s="108">
        <v>-98</v>
      </c>
      <c r="AL114" s="108">
        <v>-99</v>
      </c>
      <c r="AM114" s="108">
        <v>-99</v>
      </c>
      <c r="AN114" s="108">
        <v>-98</v>
      </c>
      <c r="AO114" s="108">
        <v>0</v>
      </c>
      <c r="AP114" s="108"/>
      <c r="AQ114" s="108">
        <v>-99</v>
      </c>
      <c r="AR114" s="108"/>
      <c r="AS114" s="108">
        <v>-99</v>
      </c>
      <c r="AT114" s="108">
        <v>0</v>
      </c>
      <c r="AU114" s="108"/>
    </row>
    <row r="115" spans="1:47" ht="15.75" x14ac:dyDescent="0.25">
      <c r="A115" s="109"/>
      <c r="B115" s="110"/>
      <c r="C115" s="109"/>
      <c r="D115" s="94" t="s">
        <v>428</v>
      </c>
      <c r="E115" s="119" t="s">
        <v>429</v>
      </c>
      <c r="F115" s="108">
        <v>-98</v>
      </c>
      <c r="G115" s="108">
        <v>-98</v>
      </c>
      <c r="H115" s="108">
        <v>2</v>
      </c>
      <c r="I115" s="108">
        <v>7</v>
      </c>
      <c r="J115" s="108">
        <v>-98</v>
      </c>
      <c r="K115" s="108">
        <v>2</v>
      </c>
      <c r="L115" s="108">
        <v>4</v>
      </c>
      <c r="M115" s="108">
        <v>-99</v>
      </c>
      <c r="N115" s="108">
        <v>-98</v>
      </c>
      <c r="O115" s="108">
        <v>3</v>
      </c>
      <c r="P115" s="108">
        <v>-98</v>
      </c>
      <c r="Q115" s="108">
        <v>7</v>
      </c>
      <c r="R115" s="108">
        <v>11</v>
      </c>
      <c r="S115" s="108">
        <v>60</v>
      </c>
      <c r="T115" s="108">
        <v>-98</v>
      </c>
      <c r="U115" s="108" t="s">
        <v>425</v>
      </c>
      <c r="V115" s="108">
        <v>-99</v>
      </c>
      <c r="W115" s="108">
        <v>-98</v>
      </c>
      <c r="X115" s="108">
        <v>-98</v>
      </c>
      <c r="Y115" s="108">
        <v>-98</v>
      </c>
      <c r="Z115" s="108">
        <v>-99</v>
      </c>
      <c r="AA115" s="108">
        <v>1</v>
      </c>
      <c r="AB115" s="108">
        <v>35</v>
      </c>
      <c r="AC115" s="108">
        <f>81+17</f>
        <v>98</v>
      </c>
      <c r="AD115" s="108">
        <v>2</v>
      </c>
      <c r="AE115" s="108">
        <v>1</v>
      </c>
      <c r="AF115" s="108">
        <v>3</v>
      </c>
      <c r="AG115" s="108">
        <f>35+19</f>
        <v>54</v>
      </c>
      <c r="AH115" s="108">
        <v>-98</v>
      </c>
      <c r="AI115" s="108">
        <v>60</v>
      </c>
      <c r="AJ115" s="108">
        <v>-99</v>
      </c>
      <c r="AK115" s="108">
        <v>-98</v>
      </c>
      <c r="AL115" s="108">
        <v>-99</v>
      </c>
      <c r="AM115" s="108">
        <v>-99</v>
      </c>
      <c r="AN115" s="108">
        <v>-98</v>
      </c>
      <c r="AO115" s="108">
        <v>1</v>
      </c>
      <c r="AP115" s="108"/>
      <c r="AQ115" s="108">
        <v>-99</v>
      </c>
      <c r="AR115" s="108"/>
      <c r="AS115" s="108">
        <v>-99</v>
      </c>
      <c r="AT115" s="108">
        <v>5</v>
      </c>
      <c r="AU115" s="108"/>
    </row>
    <row r="116" spans="1:47" ht="15.75" x14ac:dyDescent="0.25">
      <c r="A116" s="109"/>
      <c r="B116" s="110"/>
      <c r="C116" s="109"/>
      <c r="D116" s="94" t="s">
        <v>430</v>
      </c>
      <c r="E116" s="119" t="s">
        <v>431</v>
      </c>
      <c r="F116" s="108">
        <v>-98</v>
      </c>
      <c r="G116" s="108">
        <v>-98</v>
      </c>
      <c r="H116" s="108">
        <v>0</v>
      </c>
      <c r="I116" s="108">
        <v>8</v>
      </c>
      <c r="J116" s="108">
        <v>-98</v>
      </c>
      <c r="K116" s="108">
        <v>2</v>
      </c>
      <c r="L116" s="108">
        <v>0</v>
      </c>
      <c r="M116" s="108">
        <v>-99</v>
      </c>
      <c r="N116" s="108">
        <v>-98</v>
      </c>
      <c r="O116" s="108">
        <v>0</v>
      </c>
      <c r="P116" s="108">
        <f>282+67</f>
        <v>349</v>
      </c>
      <c r="Q116" s="108">
        <v>2</v>
      </c>
      <c r="R116" s="108">
        <v>0</v>
      </c>
      <c r="S116" s="108">
        <v>15</v>
      </c>
      <c r="T116" s="108">
        <v>-98</v>
      </c>
      <c r="U116" s="108" t="s">
        <v>425</v>
      </c>
      <c r="V116" s="108">
        <v>-99</v>
      </c>
      <c r="W116" s="108">
        <v>-98</v>
      </c>
      <c r="X116" s="108">
        <v>-98</v>
      </c>
      <c r="Y116" s="108">
        <v>-98</v>
      </c>
      <c r="Z116" s="108">
        <v>-99</v>
      </c>
      <c r="AA116" s="108">
        <v>0</v>
      </c>
      <c r="AB116" s="108">
        <v>2</v>
      </c>
      <c r="AC116" s="108">
        <v>57</v>
      </c>
      <c r="AD116" s="108">
        <v>0</v>
      </c>
      <c r="AE116" s="108">
        <v>0</v>
      </c>
      <c r="AF116" s="108">
        <v>0</v>
      </c>
      <c r="AG116" s="108">
        <v>1</v>
      </c>
      <c r="AH116" s="108">
        <v>-98</v>
      </c>
      <c r="AI116" s="108">
        <v>-99</v>
      </c>
      <c r="AJ116" s="108">
        <v>-99</v>
      </c>
      <c r="AK116" s="108">
        <v>-98</v>
      </c>
      <c r="AL116" s="108">
        <v>-99</v>
      </c>
      <c r="AM116" s="108">
        <v>-99</v>
      </c>
      <c r="AN116" s="108">
        <v>-98</v>
      </c>
      <c r="AO116" s="108">
        <v>0</v>
      </c>
      <c r="AP116" s="108"/>
      <c r="AQ116" s="108">
        <v>-99</v>
      </c>
      <c r="AR116" s="108"/>
      <c r="AS116" s="108">
        <v>-99</v>
      </c>
      <c r="AT116" s="108">
        <v>0</v>
      </c>
      <c r="AU116" s="108"/>
    </row>
    <row r="117" spans="1:47" ht="15.75" x14ac:dyDescent="0.25">
      <c r="A117" s="109"/>
      <c r="B117" s="158"/>
      <c r="C117" s="109"/>
      <c r="D117" s="109" t="s">
        <v>500</v>
      </c>
      <c r="E117" s="177" t="s">
        <v>432</v>
      </c>
      <c r="F117" s="134">
        <v>43382</v>
      </c>
      <c r="G117" s="154">
        <v>43374</v>
      </c>
      <c r="H117" s="134">
        <v>43376</v>
      </c>
      <c r="I117" s="131">
        <v>43378</v>
      </c>
      <c r="J117" s="131">
        <v>43383</v>
      </c>
      <c r="K117" s="131">
        <v>43383</v>
      </c>
      <c r="L117" s="131">
        <v>43388</v>
      </c>
      <c r="M117" s="131">
        <v>43389</v>
      </c>
      <c r="N117" s="131">
        <v>43391</v>
      </c>
      <c r="O117" s="134">
        <v>43409</v>
      </c>
      <c r="P117" s="131">
        <v>43404</v>
      </c>
      <c r="Q117" s="131">
        <v>43426</v>
      </c>
      <c r="R117" s="134">
        <v>43437</v>
      </c>
      <c r="S117" s="134">
        <v>43500</v>
      </c>
      <c r="T117" s="134">
        <v>43503</v>
      </c>
      <c r="U117" s="134">
        <v>43525</v>
      </c>
      <c r="V117" s="134">
        <v>43571</v>
      </c>
      <c r="W117" s="134">
        <v>43600</v>
      </c>
      <c r="X117" s="134">
        <v>43622</v>
      </c>
      <c r="Y117" s="134">
        <v>43623</v>
      </c>
      <c r="Z117" s="134">
        <v>43629</v>
      </c>
      <c r="AA117" s="134">
        <v>43721</v>
      </c>
      <c r="AB117" s="134">
        <v>43734</v>
      </c>
      <c r="AC117" s="134">
        <v>43633</v>
      </c>
      <c r="AD117" s="131">
        <v>43787</v>
      </c>
      <c r="AE117" s="131">
        <v>43798</v>
      </c>
      <c r="AF117" s="131">
        <v>43819</v>
      </c>
      <c r="AG117" s="131">
        <v>43819</v>
      </c>
      <c r="AH117" s="131">
        <v>43819</v>
      </c>
      <c r="AI117" s="131">
        <v>43861</v>
      </c>
      <c r="AJ117" s="134">
        <v>43902</v>
      </c>
      <c r="AK117" s="134">
        <v>43903</v>
      </c>
      <c r="AL117" s="134">
        <v>43892</v>
      </c>
      <c r="AM117" s="134">
        <v>43900</v>
      </c>
      <c r="AN117" s="134">
        <v>43958</v>
      </c>
      <c r="AO117" s="134">
        <v>43775</v>
      </c>
      <c r="AP117" s="134">
        <v>43892</v>
      </c>
      <c r="AQ117" s="92"/>
      <c r="AR117" s="134">
        <v>44025</v>
      </c>
      <c r="AS117" s="134">
        <v>44057</v>
      </c>
      <c r="AT117" s="134">
        <v>44074</v>
      </c>
      <c r="AU117" s="92"/>
    </row>
    <row r="118" spans="1:47" ht="15.75" x14ac:dyDescent="0.25">
      <c r="A118" s="109"/>
      <c r="B118" s="158"/>
      <c r="C118" s="109"/>
      <c r="D118" s="109" t="s">
        <v>501</v>
      </c>
      <c r="E118" s="178" t="s">
        <v>433</v>
      </c>
      <c r="F118" s="134">
        <v>43407</v>
      </c>
      <c r="G118" s="155">
        <v>43388</v>
      </c>
      <c r="H118" s="131">
        <v>43390</v>
      </c>
      <c r="I118" s="131">
        <v>43395</v>
      </c>
      <c r="J118" s="131">
        <v>43404</v>
      </c>
      <c r="K118" s="131">
        <v>43395</v>
      </c>
      <c r="L118" s="131">
        <v>43403</v>
      </c>
      <c r="M118" s="131">
        <v>43403</v>
      </c>
      <c r="N118" s="131">
        <v>43404</v>
      </c>
      <c r="O118" s="134">
        <v>43438</v>
      </c>
      <c r="P118" s="134">
        <v>43539</v>
      </c>
      <c r="Q118" s="131">
        <v>43448</v>
      </c>
      <c r="R118" s="131">
        <v>43461</v>
      </c>
      <c r="S118" s="134">
        <v>43525</v>
      </c>
      <c r="T118" s="134">
        <v>43524</v>
      </c>
      <c r="U118" s="134">
        <v>43545</v>
      </c>
      <c r="V118" s="134">
        <v>43592</v>
      </c>
      <c r="W118" s="134">
        <v>43621</v>
      </c>
      <c r="X118" s="134">
        <v>43643</v>
      </c>
      <c r="Y118" s="134">
        <v>43644</v>
      </c>
      <c r="Z118" s="134">
        <v>43651</v>
      </c>
      <c r="AA118" s="134">
        <v>43742</v>
      </c>
      <c r="AB118" s="131">
        <v>43756</v>
      </c>
      <c r="AC118" s="131">
        <v>43819</v>
      </c>
      <c r="AD118" s="131">
        <v>43812</v>
      </c>
      <c r="AE118" s="131">
        <v>43819</v>
      </c>
      <c r="AF118" s="134">
        <v>43847</v>
      </c>
      <c r="AG118" s="134">
        <v>43847</v>
      </c>
      <c r="AH118" s="134">
        <v>43847</v>
      </c>
      <c r="AI118" s="134">
        <v>43882</v>
      </c>
      <c r="AJ118" s="134">
        <v>43924</v>
      </c>
      <c r="AK118" s="134">
        <v>43924</v>
      </c>
      <c r="AL118" s="134">
        <v>43959</v>
      </c>
      <c r="AM118" s="134">
        <v>43951</v>
      </c>
      <c r="AN118" s="134">
        <v>43980</v>
      </c>
      <c r="AO118" s="131">
        <v>43798</v>
      </c>
      <c r="AP118" s="134">
        <v>44085</v>
      </c>
      <c r="AQ118" s="92"/>
      <c r="AR118" s="134">
        <v>44057</v>
      </c>
      <c r="AS118" s="134">
        <v>44078</v>
      </c>
      <c r="AT118" s="134">
        <v>44099</v>
      </c>
      <c r="AU118" s="92"/>
    </row>
    <row r="119" spans="1:47" s="171" customFormat="1" ht="15.75" x14ac:dyDescent="0.25">
      <c r="A119" s="156"/>
      <c r="B119" s="170" t="s">
        <v>502</v>
      </c>
      <c r="C119" s="171" t="s">
        <v>65</v>
      </c>
      <c r="D119" s="171" t="s">
        <v>5</v>
      </c>
      <c r="E119" s="172" t="s">
        <v>470</v>
      </c>
      <c r="F119" s="157">
        <f t="shared" ref="F119:AT119" si="15">IF(F48&gt;=7,1,0)</f>
        <v>1</v>
      </c>
      <c r="G119" s="157">
        <f t="shared" si="15"/>
        <v>0</v>
      </c>
      <c r="H119" s="157">
        <f t="shared" si="15"/>
        <v>0</v>
      </c>
      <c r="I119" s="157">
        <f t="shared" si="15"/>
        <v>0</v>
      </c>
      <c r="J119" s="157">
        <f t="shared" si="15"/>
        <v>0</v>
      </c>
      <c r="K119" s="157">
        <f t="shared" si="15"/>
        <v>0</v>
      </c>
      <c r="L119" s="157">
        <f t="shared" si="15"/>
        <v>0</v>
      </c>
      <c r="M119" s="157">
        <f t="shared" si="15"/>
        <v>0</v>
      </c>
      <c r="N119" s="157">
        <f t="shared" si="15"/>
        <v>0</v>
      </c>
      <c r="O119" s="157">
        <f t="shared" si="15"/>
        <v>0</v>
      </c>
      <c r="P119" s="157">
        <f t="shared" si="15"/>
        <v>0</v>
      </c>
      <c r="Q119" s="157">
        <f t="shared" si="15"/>
        <v>0</v>
      </c>
      <c r="R119" s="157">
        <f t="shared" si="15"/>
        <v>0</v>
      </c>
      <c r="S119" s="157">
        <f t="shared" si="15"/>
        <v>1</v>
      </c>
      <c r="T119" s="157">
        <f t="shared" si="15"/>
        <v>0</v>
      </c>
      <c r="U119" s="157">
        <f t="shared" si="15"/>
        <v>1</v>
      </c>
      <c r="V119" s="157">
        <f t="shared" si="15"/>
        <v>0</v>
      </c>
      <c r="W119" s="157">
        <f t="shared" si="15"/>
        <v>0</v>
      </c>
      <c r="X119" s="157">
        <f t="shared" si="15"/>
        <v>0</v>
      </c>
      <c r="Y119" s="157">
        <f t="shared" si="15"/>
        <v>0</v>
      </c>
      <c r="Z119" s="157">
        <f t="shared" si="15"/>
        <v>0</v>
      </c>
      <c r="AA119" s="157">
        <f t="shared" si="15"/>
        <v>1</v>
      </c>
      <c r="AB119" s="157">
        <f t="shared" si="15"/>
        <v>0</v>
      </c>
      <c r="AC119" s="157">
        <f t="shared" si="15"/>
        <v>1</v>
      </c>
      <c r="AD119" s="157">
        <f t="shared" si="15"/>
        <v>0</v>
      </c>
      <c r="AE119" s="157">
        <f t="shared" si="15"/>
        <v>0</v>
      </c>
      <c r="AF119" s="157">
        <f t="shared" si="15"/>
        <v>1</v>
      </c>
      <c r="AG119" s="157">
        <f t="shared" si="15"/>
        <v>1</v>
      </c>
      <c r="AH119" s="157">
        <f t="shared" si="15"/>
        <v>1</v>
      </c>
      <c r="AI119" s="157">
        <f t="shared" si="15"/>
        <v>0</v>
      </c>
      <c r="AJ119" s="157">
        <f t="shared" si="15"/>
        <v>1</v>
      </c>
      <c r="AK119" s="157">
        <f t="shared" si="15"/>
        <v>1</v>
      </c>
      <c r="AL119" s="157">
        <f t="shared" si="15"/>
        <v>1</v>
      </c>
      <c r="AM119" s="157">
        <f t="shared" si="15"/>
        <v>1</v>
      </c>
      <c r="AN119" s="157">
        <f t="shared" si="15"/>
        <v>1</v>
      </c>
      <c r="AO119" s="157">
        <f t="shared" si="15"/>
        <v>1</v>
      </c>
      <c r="AP119" s="157">
        <f t="shared" si="15"/>
        <v>1</v>
      </c>
      <c r="AQ119" s="157">
        <f t="shared" si="15"/>
        <v>1</v>
      </c>
      <c r="AR119" s="157">
        <f t="shared" si="15"/>
        <v>1</v>
      </c>
      <c r="AS119" s="157">
        <f t="shared" si="15"/>
        <v>1</v>
      </c>
      <c r="AT119" s="157">
        <f t="shared" si="15"/>
        <v>1</v>
      </c>
      <c r="AU119" s="157"/>
    </row>
    <row r="120" spans="1:47" ht="15.75" x14ac:dyDescent="0.25">
      <c r="A120" s="109"/>
      <c r="B120" s="158"/>
      <c r="C120" s="161" t="s">
        <v>65</v>
      </c>
      <c r="D120" s="161" t="s">
        <v>444</v>
      </c>
      <c r="E120" s="173" t="s">
        <v>471</v>
      </c>
      <c r="F120" s="92">
        <f t="shared" ref="F120:AT120" si="16">IF(F76&gt;=4,1,0)</f>
        <v>0</v>
      </c>
      <c r="G120" s="92">
        <f t="shared" si="16"/>
        <v>0</v>
      </c>
      <c r="H120" s="92">
        <f t="shared" si="16"/>
        <v>0</v>
      </c>
      <c r="I120" s="92">
        <f t="shared" si="16"/>
        <v>0</v>
      </c>
      <c r="J120" s="92">
        <f t="shared" si="16"/>
        <v>0</v>
      </c>
      <c r="K120" s="92">
        <f t="shared" si="16"/>
        <v>0</v>
      </c>
      <c r="L120" s="92">
        <f t="shared" si="16"/>
        <v>0</v>
      </c>
      <c r="M120" s="92">
        <f t="shared" si="16"/>
        <v>0</v>
      </c>
      <c r="N120" s="92">
        <f t="shared" si="16"/>
        <v>0</v>
      </c>
      <c r="O120" s="92">
        <f t="shared" si="16"/>
        <v>0</v>
      </c>
      <c r="P120" s="92">
        <f t="shared" si="16"/>
        <v>0</v>
      </c>
      <c r="Q120" s="92">
        <f t="shared" si="16"/>
        <v>0</v>
      </c>
      <c r="R120" s="92">
        <f t="shared" si="16"/>
        <v>0</v>
      </c>
      <c r="S120" s="92">
        <f t="shared" si="16"/>
        <v>0</v>
      </c>
      <c r="T120" s="92">
        <f t="shared" si="16"/>
        <v>0</v>
      </c>
      <c r="U120" s="92">
        <f t="shared" si="16"/>
        <v>0</v>
      </c>
      <c r="V120" s="92">
        <f t="shared" si="16"/>
        <v>0</v>
      </c>
      <c r="W120" s="92">
        <f t="shared" si="16"/>
        <v>0</v>
      </c>
      <c r="X120" s="92">
        <f t="shared" si="16"/>
        <v>0</v>
      </c>
      <c r="Y120" s="92">
        <f t="shared" si="16"/>
        <v>0</v>
      </c>
      <c r="Z120" s="92">
        <f t="shared" si="16"/>
        <v>0</v>
      </c>
      <c r="AA120" s="92">
        <f t="shared" si="16"/>
        <v>0</v>
      </c>
      <c r="AB120" s="92">
        <f t="shared" si="16"/>
        <v>0</v>
      </c>
      <c r="AC120" s="92">
        <f t="shared" si="16"/>
        <v>0</v>
      </c>
      <c r="AD120" s="92">
        <f t="shared" si="16"/>
        <v>0</v>
      </c>
      <c r="AE120" s="92">
        <f t="shared" si="16"/>
        <v>0</v>
      </c>
      <c r="AF120" s="92">
        <f t="shared" si="16"/>
        <v>0</v>
      </c>
      <c r="AG120" s="92">
        <f t="shared" si="16"/>
        <v>0</v>
      </c>
      <c r="AH120" s="92">
        <f t="shared" si="16"/>
        <v>0</v>
      </c>
      <c r="AI120" s="92">
        <f t="shared" si="16"/>
        <v>0</v>
      </c>
      <c r="AJ120" s="92">
        <f t="shared" si="16"/>
        <v>0</v>
      </c>
      <c r="AK120" s="92">
        <f t="shared" si="16"/>
        <v>0</v>
      </c>
      <c r="AL120" s="92">
        <f t="shared" si="16"/>
        <v>0</v>
      </c>
      <c r="AM120" s="92">
        <f t="shared" si="16"/>
        <v>0</v>
      </c>
      <c r="AN120" s="92">
        <f t="shared" si="16"/>
        <v>0</v>
      </c>
      <c r="AO120" s="92">
        <f t="shared" si="16"/>
        <v>0</v>
      </c>
      <c r="AP120" s="92">
        <f t="shared" si="16"/>
        <v>0</v>
      </c>
      <c r="AQ120" s="92">
        <f t="shared" si="16"/>
        <v>0</v>
      </c>
      <c r="AR120" s="92">
        <f t="shared" si="16"/>
        <v>0</v>
      </c>
      <c r="AS120" s="92">
        <f t="shared" si="16"/>
        <v>0</v>
      </c>
      <c r="AT120" s="92">
        <f t="shared" si="16"/>
        <v>1</v>
      </c>
      <c r="AU120" s="92"/>
    </row>
    <row r="121" spans="1:47" ht="15.75" x14ac:dyDescent="0.25">
      <c r="A121" s="109"/>
      <c r="B121" s="158"/>
      <c r="C121" s="161" t="s">
        <v>445</v>
      </c>
      <c r="D121" s="161" t="s">
        <v>446</v>
      </c>
      <c r="E121" s="173" t="s">
        <v>472</v>
      </c>
      <c r="F121" s="92">
        <f t="shared" ref="F121:AT121" si="17">IF(F18&gt;=3,1,0)</f>
        <v>1</v>
      </c>
      <c r="G121" s="92">
        <f t="shared" si="17"/>
        <v>0</v>
      </c>
      <c r="H121" s="92">
        <f t="shared" si="17"/>
        <v>0</v>
      </c>
      <c r="I121" s="92">
        <f t="shared" si="17"/>
        <v>0</v>
      </c>
      <c r="J121" s="92">
        <f t="shared" si="17"/>
        <v>0</v>
      </c>
      <c r="K121" s="92">
        <f t="shared" si="17"/>
        <v>0</v>
      </c>
      <c r="L121" s="92">
        <f t="shared" si="17"/>
        <v>0</v>
      </c>
      <c r="M121" s="92">
        <f t="shared" si="17"/>
        <v>0</v>
      </c>
      <c r="N121" s="92">
        <f t="shared" si="17"/>
        <v>0</v>
      </c>
      <c r="O121" s="92">
        <f t="shared" si="17"/>
        <v>0</v>
      </c>
      <c r="P121" s="92">
        <f t="shared" si="17"/>
        <v>1</v>
      </c>
      <c r="Q121" s="92">
        <f t="shared" si="17"/>
        <v>0</v>
      </c>
      <c r="R121" s="92">
        <f t="shared" si="17"/>
        <v>1</v>
      </c>
      <c r="S121" s="92">
        <f t="shared" si="17"/>
        <v>1</v>
      </c>
      <c r="T121" s="92">
        <f t="shared" si="17"/>
        <v>1</v>
      </c>
      <c r="U121" s="92">
        <f t="shared" si="17"/>
        <v>1</v>
      </c>
      <c r="V121" s="92">
        <f t="shared" si="17"/>
        <v>1</v>
      </c>
      <c r="W121" s="92">
        <f t="shared" si="17"/>
        <v>1</v>
      </c>
      <c r="X121" s="92">
        <f t="shared" si="17"/>
        <v>0</v>
      </c>
      <c r="Y121" s="92">
        <f t="shared" si="17"/>
        <v>1</v>
      </c>
      <c r="Z121" s="92">
        <f t="shared" si="17"/>
        <v>1</v>
      </c>
      <c r="AA121" s="92">
        <f t="shared" si="17"/>
        <v>1</v>
      </c>
      <c r="AB121" s="92">
        <f t="shared" si="17"/>
        <v>1</v>
      </c>
      <c r="AC121" s="92">
        <f t="shared" si="17"/>
        <v>1</v>
      </c>
      <c r="AD121" s="92">
        <f t="shared" si="17"/>
        <v>1</v>
      </c>
      <c r="AE121" s="92">
        <f t="shared" si="17"/>
        <v>0</v>
      </c>
      <c r="AF121" s="92">
        <f t="shared" si="17"/>
        <v>1</v>
      </c>
      <c r="AG121" s="92">
        <f t="shared" si="17"/>
        <v>1</v>
      </c>
      <c r="AH121" s="92">
        <f t="shared" si="17"/>
        <v>1</v>
      </c>
      <c r="AI121" s="92">
        <f t="shared" si="17"/>
        <v>1</v>
      </c>
      <c r="AJ121" s="92">
        <f t="shared" si="17"/>
        <v>0</v>
      </c>
      <c r="AK121" s="92">
        <f t="shared" si="17"/>
        <v>1</v>
      </c>
      <c r="AL121" s="92">
        <f t="shared" si="17"/>
        <v>1</v>
      </c>
      <c r="AM121" s="92">
        <f t="shared" si="17"/>
        <v>1</v>
      </c>
      <c r="AN121" s="92">
        <f t="shared" si="17"/>
        <v>0</v>
      </c>
      <c r="AO121" s="92">
        <f t="shared" si="17"/>
        <v>0</v>
      </c>
      <c r="AP121" s="92">
        <f t="shared" si="17"/>
        <v>1</v>
      </c>
      <c r="AQ121" s="92">
        <f t="shared" si="17"/>
        <v>1</v>
      </c>
      <c r="AR121" s="92">
        <f t="shared" si="17"/>
        <v>1</v>
      </c>
      <c r="AS121" s="92">
        <f t="shared" si="17"/>
        <v>1</v>
      </c>
      <c r="AT121" s="92">
        <f t="shared" si="17"/>
        <v>1</v>
      </c>
      <c r="AU121" s="159"/>
    </row>
    <row r="122" spans="1:47" ht="15.75" x14ac:dyDescent="0.25">
      <c r="A122" s="109"/>
      <c r="B122" s="158"/>
      <c r="D122" s="161" t="s">
        <v>447</v>
      </c>
      <c r="E122" s="173" t="s">
        <v>473</v>
      </c>
      <c r="F122" s="92">
        <f t="shared" ref="F122:AT122" si="18">IF(F17=1,1,0)</f>
        <v>1</v>
      </c>
      <c r="G122" s="92">
        <f t="shared" si="18"/>
        <v>1</v>
      </c>
      <c r="H122" s="92">
        <f t="shared" si="18"/>
        <v>0</v>
      </c>
      <c r="I122" s="92">
        <f t="shared" si="18"/>
        <v>0</v>
      </c>
      <c r="J122" s="92">
        <f t="shared" si="18"/>
        <v>1</v>
      </c>
      <c r="K122" s="92">
        <f t="shared" si="18"/>
        <v>0</v>
      </c>
      <c r="L122" s="92">
        <f t="shared" si="18"/>
        <v>0</v>
      </c>
      <c r="M122" s="92">
        <f t="shared" si="18"/>
        <v>0</v>
      </c>
      <c r="N122" s="92">
        <f t="shared" si="18"/>
        <v>0</v>
      </c>
      <c r="O122" s="92">
        <f t="shared" si="18"/>
        <v>1</v>
      </c>
      <c r="P122" s="92">
        <f t="shared" si="18"/>
        <v>1</v>
      </c>
      <c r="Q122" s="92">
        <f t="shared" si="18"/>
        <v>0</v>
      </c>
      <c r="R122" s="92">
        <f t="shared" si="18"/>
        <v>1</v>
      </c>
      <c r="S122" s="92">
        <f t="shared" si="18"/>
        <v>1</v>
      </c>
      <c r="T122" s="92">
        <f t="shared" si="18"/>
        <v>1</v>
      </c>
      <c r="U122" s="92">
        <f t="shared" si="18"/>
        <v>1</v>
      </c>
      <c r="V122" s="92">
        <f t="shared" si="18"/>
        <v>1</v>
      </c>
      <c r="W122" s="92">
        <f t="shared" si="18"/>
        <v>1</v>
      </c>
      <c r="X122" s="92">
        <f t="shared" si="18"/>
        <v>0</v>
      </c>
      <c r="Y122" s="92">
        <f t="shared" si="18"/>
        <v>1</v>
      </c>
      <c r="Z122" s="92">
        <f t="shared" si="18"/>
        <v>1</v>
      </c>
      <c r="AA122" s="92">
        <f t="shared" si="18"/>
        <v>1</v>
      </c>
      <c r="AB122" s="92">
        <f t="shared" si="18"/>
        <v>1</v>
      </c>
      <c r="AC122" s="92">
        <f t="shared" si="18"/>
        <v>1</v>
      </c>
      <c r="AD122" s="92">
        <f t="shared" si="18"/>
        <v>1</v>
      </c>
      <c r="AE122" s="92">
        <f t="shared" si="18"/>
        <v>0</v>
      </c>
      <c r="AF122" s="92">
        <f t="shared" si="18"/>
        <v>1</v>
      </c>
      <c r="AG122" s="92">
        <f t="shared" si="18"/>
        <v>1</v>
      </c>
      <c r="AH122" s="92">
        <f t="shared" si="18"/>
        <v>1</v>
      </c>
      <c r="AI122" s="92">
        <f t="shared" si="18"/>
        <v>1</v>
      </c>
      <c r="AJ122" s="92">
        <f t="shared" si="18"/>
        <v>0</v>
      </c>
      <c r="AK122" s="92">
        <f t="shared" si="18"/>
        <v>1</v>
      </c>
      <c r="AL122" s="92">
        <f t="shared" si="18"/>
        <v>1</v>
      </c>
      <c r="AM122" s="92">
        <f t="shared" si="18"/>
        <v>0</v>
      </c>
      <c r="AN122" s="92">
        <f t="shared" si="18"/>
        <v>0</v>
      </c>
      <c r="AO122" s="92">
        <f t="shared" si="18"/>
        <v>0</v>
      </c>
      <c r="AP122" s="92">
        <f t="shared" si="18"/>
        <v>1</v>
      </c>
      <c r="AQ122" s="92">
        <f t="shared" si="18"/>
        <v>1</v>
      </c>
      <c r="AR122" s="92">
        <f t="shared" si="18"/>
        <v>1</v>
      </c>
      <c r="AS122" s="92">
        <f t="shared" si="18"/>
        <v>1</v>
      </c>
      <c r="AT122" s="92">
        <f t="shared" si="18"/>
        <v>1</v>
      </c>
      <c r="AU122" s="159"/>
    </row>
    <row r="123" spans="1:47" ht="15.75" x14ac:dyDescent="0.25">
      <c r="A123" s="109"/>
      <c r="B123" s="158"/>
      <c r="D123" s="161" t="s">
        <v>448</v>
      </c>
      <c r="E123" s="173" t="s">
        <v>474</v>
      </c>
      <c r="F123" s="92">
        <f>IF(SUM(F124:F133)&gt;=7,1,0)</f>
        <v>0</v>
      </c>
      <c r="G123" s="92">
        <f t="shared" ref="G123:AT123" si="19">IF(SUM(G124:G133)&gt;=7,1,0)</f>
        <v>1</v>
      </c>
      <c r="H123" s="92">
        <f t="shared" si="19"/>
        <v>1</v>
      </c>
      <c r="I123" s="92">
        <f t="shared" si="19"/>
        <v>1</v>
      </c>
      <c r="J123" s="92">
        <f t="shared" si="19"/>
        <v>0</v>
      </c>
      <c r="K123" s="92">
        <f t="shared" si="19"/>
        <v>1</v>
      </c>
      <c r="L123" s="92">
        <f t="shared" si="19"/>
        <v>1</v>
      </c>
      <c r="M123" s="92">
        <f t="shared" si="19"/>
        <v>0</v>
      </c>
      <c r="N123" s="92">
        <f t="shared" si="19"/>
        <v>1</v>
      </c>
      <c r="O123" s="92">
        <f t="shared" si="19"/>
        <v>1</v>
      </c>
      <c r="P123" s="92">
        <f t="shared" si="19"/>
        <v>0</v>
      </c>
      <c r="Q123" s="92">
        <f t="shared" si="19"/>
        <v>1</v>
      </c>
      <c r="R123" s="92">
        <f t="shared" si="19"/>
        <v>1</v>
      </c>
      <c r="S123" s="92">
        <f t="shared" si="19"/>
        <v>1</v>
      </c>
      <c r="T123" s="92">
        <f t="shared" si="19"/>
        <v>1</v>
      </c>
      <c r="U123" s="92">
        <f t="shared" si="19"/>
        <v>0</v>
      </c>
      <c r="V123" s="92">
        <f t="shared" si="19"/>
        <v>0</v>
      </c>
      <c r="W123" s="92">
        <f t="shared" si="19"/>
        <v>1</v>
      </c>
      <c r="X123" s="92">
        <f t="shared" si="19"/>
        <v>1</v>
      </c>
      <c r="Y123" s="92">
        <f t="shared" si="19"/>
        <v>0</v>
      </c>
      <c r="Z123" s="92">
        <f t="shared" si="19"/>
        <v>1</v>
      </c>
      <c r="AA123" s="92">
        <f t="shared" si="19"/>
        <v>1</v>
      </c>
      <c r="AB123" s="92">
        <f t="shared" si="19"/>
        <v>1</v>
      </c>
      <c r="AC123" s="92">
        <f t="shared" si="19"/>
        <v>1</v>
      </c>
      <c r="AD123" s="92">
        <f t="shared" si="19"/>
        <v>0</v>
      </c>
      <c r="AE123" s="92">
        <f t="shared" si="19"/>
        <v>1</v>
      </c>
      <c r="AF123" s="92">
        <f t="shared" si="19"/>
        <v>1</v>
      </c>
      <c r="AG123" s="92">
        <f t="shared" si="19"/>
        <v>1</v>
      </c>
      <c r="AH123" s="92">
        <f t="shared" si="19"/>
        <v>1</v>
      </c>
      <c r="AI123" s="92">
        <f t="shared" si="19"/>
        <v>1</v>
      </c>
      <c r="AJ123" s="92">
        <f t="shared" si="19"/>
        <v>1</v>
      </c>
      <c r="AK123" s="92">
        <f t="shared" si="19"/>
        <v>1</v>
      </c>
      <c r="AL123" s="92">
        <f t="shared" si="19"/>
        <v>1</v>
      </c>
      <c r="AM123" s="92">
        <f t="shared" si="19"/>
        <v>0</v>
      </c>
      <c r="AN123" s="92">
        <f t="shared" si="19"/>
        <v>1</v>
      </c>
      <c r="AO123" s="92">
        <f t="shared" si="19"/>
        <v>0</v>
      </c>
      <c r="AP123" s="92">
        <f t="shared" si="19"/>
        <v>0</v>
      </c>
      <c r="AQ123" s="92">
        <f t="shared" si="19"/>
        <v>0</v>
      </c>
      <c r="AR123" s="92">
        <f t="shared" si="19"/>
        <v>1</v>
      </c>
      <c r="AS123" s="92">
        <f t="shared" si="19"/>
        <v>1</v>
      </c>
      <c r="AT123" s="92">
        <f t="shared" si="19"/>
        <v>1</v>
      </c>
      <c r="AU123" s="159"/>
    </row>
    <row r="124" spans="1:47" ht="16.5" customHeight="1" x14ac:dyDescent="0.25">
      <c r="A124" s="109"/>
      <c r="B124" s="158"/>
      <c r="D124" s="174" t="s">
        <v>449</v>
      </c>
      <c r="E124" s="173" t="s">
        <v>475</v>
      </c>
      <c r="F124" s="92">
        <f t="shared" ref="F124:AT124" si="20">F19</f>
        <v>1</v>
      </c>
      <c r="G124" s="92">
        <f t="shared" si="20"/>
        <v>1</v>
      </c>
      <c r="H124" s="92">
        <f t="shared" si="20"/>
        <v>1</v>
      </c>
      <c r="I124" s="92">
        <f t="shared" si="20"/>
        <v>1</v>
      </c>
      <c r="J124" s="92">
        <f t="shared" si="20"/>
        <v>1</v>
      </c>
      <c r="K124" s="92">
        <f t="shared" si="20"/>
        <v>1</v>
      </c>
      <c r="L124" s="92">
        <f t="shared" si="20"/>
        <v>1</v>
      </c>
      <c r="M124" s="92">
        <f t="shared" si="20"/>
        <v>1</v>
      </c>
      <c r="N124" s="92">
        <f t="shared" si="20"/>
        <v>1</v>
      </c>
      <c r="O124" s="92">
        <f t="shared" si="20"/>
        <v>1</v>
      </c>
      <c r="P124" s="92">
        <f t="shared" si="20"/>
        <v>1</v>
      </c>
      <c r="Q124" s="92">
        <f t="shared" si="20"/>
        <v>1</v>
      </c>
      <c r="R124" s="92">
        <f t="shared" si="20"/>
        <v>1</v>
      </c>
      <c r="S124" s="92">
        <f t="shared" si="20"/>
        <v>1</v>
      </c>
      <c r="T124" s="92">
        <f t="shared" si="20"/>
        <v>1</v>
      </c>
      <c r="U124" s="92">
        <f t="shared" si="20"/>
        <v>1</v>
      </c>
      <c r="V124" s="92">
        <f t="shared" si="20"/>
        <v>1</v>
      </c>
      <c r="W124" s="92">
        <f t="shared" si="20"/>
        <v>1</v>
      </c>
      <c r="X124" s="92">
        <f t="shared" si="20"/>
        <v>1</v>
      </c>
      <c r="Y124" s="92">
        <f t="shared" si="20"/>
        <v>1</v>
      </c>
      <c r="Z124" s="92">
        <f t="shared" si="20"/>
        <v>1</v>
      </c>
      <c r="AA124" s="92">
        <f t="shared" si="20"/>
        <v>1</v>
      </c>
      <c r="AB124" s="92">
        <f t="shared" si="20"/>
        <v>1</v>
      </c>
      <c r="AC124" s="92">
        <f t="shared" si="20"/>
        <v>1</v>
      </c>
      <c r="AD124" s="92">
        <f t="shared" si="20"/>
        <v>1</v>
      </c>
      <c r="AE124" s="92">
        <f t="shared" si="20"/>
        <v>1</v>
      </c>
      <c r="AF124" s="92">
        <f t="shared" si="20"/>
        <v>1</v>
      </c>
      <c r="AG124" s="92">
        <f t="shared" si="20"/>
        <v>1</v>
      </c>
      <c r="AH124" s="92">
        <f t="shared" si="20"/>
        <v>1</v>
      </c>
      <c r="AI124" s="92">
        <f t="shared" si="20"/>
        <v>1</v>
      </c>
      <c r="AJ124" s="92">
        <f t="shared" si="20"/>
        <v>1</v>
      </c>
      <c r="AK124" s="92">
        <f t="shared" si="20"/>
        <v>1</v>
      </c>
      <c r="AL124" s="92">
        <f t="shared" si="20"/>
        <v>1</v>
      </c>
      <c r="AM124" s="92">
        <f t="shared" si="20"/>
        <v>1</v>
      </c>
      <c r="AN124" s="92">
        <f t="shared" si="20"/>
        <v>1</v>
      </c>
      <c r="AO124" s="92">
        <f t="shared" si="20"/>
        <v>1</v>
      </c>
      <c r="AP124" s="92">
        <f t="shared" si="20"/>
        <v>1</v>
      </c>
      <c r="AQ124" s="92">
        <f t="shared" si="20"/>
        <v>1</v>
      </c>
      <c r="AR124" s="92">
        <f t="shared" si="20"/>
        <v>1</v>
      </c>
      <c r="AS124" s="92">
        <f t="shared" si="20"/>
        <v>1</v>
      </c>
      <c r="AT124" s="92">
        <f t="shared" si="20"/>
        <v>1</v>
      </c>
      <c r="AU124" s="159"/>
    </row>
    <row r="125" spans="1:47" ht="15.75" x14ac:dyDescent="0.25">
      <c r="A125" s="109"/>
      <c r="B125" s="158"/>
      <c r="D125" s="174" t="s">
        <v>450</v>
      </c>
      <c r="E125" s="173" t="s">
        <v>476</v>
      </c>
      <c r="F125" s="92">
        <f t="shared" ref="F125:AT125" si="21">F20</f>
        <v>1</v>
      </c>
      <c r="G125" s="92">
        <f t="shared" si="21"/>
        <v>1</v>
      </c>
      <c r="H125" s="92">
        <f t="shared" si="21"/>
        <v>1</v>
      </c>
      <c r="I125" s="92">
        <f t="shared" si="21"/>
        <v>1</v>
      </c>
      <c r="J125" s="92">
        <f t="shared" si="21"/>
        <v>1</v>
      </c>
      <c r="K125" s="92">
        <f t="shared" si="21"/>
        <v>1</v>
      </c>
      <c r="L125" s="92">
        <f t="shared" si="21"/>
        <v>1</v>
      </c>
      <c r="M125" s="92">
        <f t="shared" si="21"/>
        <v>0</v>
      </c>
      <c r="N125" s="92">
        <f t="shared" si="21"/>
        <v>1</v>
      </c>
      <c r="O125" s="92">
        <f t="shared" si="21"/>
        <v>1</v>
      </c>
      <c r="P125" s="92">
        <f t="shared" si="21"/>
        <v>1</v>
      </c>
      <c r="Q125" s="92">
        <f t="shared" si="21"/>
        <v>1</v>
      </c>
      <c r="R125" s="92">
        <f t="shared" si="21"/>
        <v>1</v>
      </c>
      <c r="S125" s="92">
        <f t="shared" si="21"/>
        <v>1</v>
      </c>
      <c r="T125" s="92">
        <f t="shared" si="21"/>
        <v>0</v>
      </c>
      <c r="U125" s="92">
        <f t="shared" si="21"/>
        <v>1</v>
      </c>
      <c r="V125" s="92">
        <f t="shared" si="21"/>
        <v>1</v>
      </c>
      <c r="W125" s="92">
        <f t="shared" si="21"/>
        <v>1</v>
      </c>
      <c r="X125" s="92">
        <f t="shared" si="21"/>
        <v>1</v>
      </c>
      <c r="Y125" s="92">
        <f t="shared" si="21"/>
        <v>1</v>
      </c>
      <c r="Z125" s="92">
        <f t="shared" si="21"/>
        <v>1</v>
      </c>
      <c r="AA125" s="92">
        <f t="shared" si="21"/>
        <v>1</v>
      </c>
      <c r="AB125" s="92">
        <f t="shared" si="21"/>
        <v>1</v>
      </c>
      <c r="AC125" s="92">
        <f t="shared" si="21"/>
        <v>1</v>
      </c>
      <c r="AD125" s="92">
        <f t="shared" si="21"/>
        <v>1</v>
      </c>
      <c r="AE125" s="92">
        <f t="shared" si="21"/>
        <v>1</v>
      </c>
      <c r="AF125" s="92">
        <f t="shared" si="21"/>
        <v>1</v>
      </c>
      <c r="AG125" s="92">
        <f t="shared" si="21"/>
        <v>1</v>
      </c>
      <c r="AH125" s="92">
        <f t="shared" si="21"/>
        <v>1</v>
      </c>
      <c r="AI125" s="92">
        <f t="shared" si="21"/>
        <v>1</v>
      </c>
      <c r="AJ125" s="92">
        <f t="shared" si="21"/>
        <v>1</v>
      </c>
      <c r="AK125" s="92">
        <f t="shared" si="21"/>
        <v>1</v>
      </c>
      <c r="AL125" s="92">
        <f t="shared" si="21"/>
        <v>1</v>
      </c>
      <c r="AM125" s="92">
        <f t="shared" si="21"/>
        <v>1</v>
      </c>
      <c r="AN125" s="92">
        <f t="shared" si="21"/>
        <v>1</v>
      </c>
      <c r="AO125" s="92">
        <f t="shared" si="21"/>
        <v>1</v>
      </c>
      <c r="AP125" s="92">
        <f t="shared" si="21"/>
        <v>1</v>
      </c>
      <c r="AQ125" s="92">
        <f t="shared" si="21"/>
        <v>1</v>
      </c>
      <c r="AR125" s="92">
        <f t="shared" si="21"/>
        <v>1</v>
      </c>
      <c r="AS125" s="92">
        <f t="shared" si="21"/>
        <v>1</v>
      </c>
      <c r="AT125" s="92">
        <f t="shared" si="21"/>
        <v>1</v>
      </c>
      <c r="AU125" s="94"/>
    </row>
    <row r="126" spans="1:47" ht="15.75" x14ac:dyDescent="0.25">
      <c r="A126" s="109"/>
      <c r="B126" s="158"/>
      <c r="C126" s="109"/>
      <c r="D126" s="174" t="s">
        <v>451</v>
      </c>
      <c r="E126" s="173" t="s">
        <v>477</v>
      </c>
      <c r="F126" s="92">
        <f t="shared" ref="F126:AT126" si="22">F21</f>
        <v>1</v>
      </c>
      <c r="G126" s="92">
        <f t="shared" si="22"/>
        <v>1</v>
      </c>
      <c r="H126" s="92">
        <f t="shared" si="22"/>
        <v>1</v>
      </c>
      <c r="I126" s="92">
        <f t="shared" si="22"/>
        <v>1</v>
      </c>
      <c r="J126" s="92">
        <f t="shared" si="22"/>
        <v>1</v>
      </c>
      <c r="K126" s="92">
        <f t="shared" si="22"/>
        <v>1</v>
      </c>
      <c r="L126" s="92">
        <f t="shared" si="22"/>
        <v>1</v>
      </c>
      <c r="M126" s="92">
        <f t="shared" si="22"/>
        <v>1</v>
      </c>
      <c r="N126" s="92">
        <f t="shared" si="22"/>
        <v>1</v>
      </c>
      <c r="O126" s="92">
        <f t="shared" si="22"/>
        <v>1</v>
      </c>
      <c r="P126" s="92">
        <f t="shared" si="22"/>
        <v>1</v>
      </c>
      <c r="Q126" s="92">
        <f t="shared" si="22"/>
        <v>1</v>
      </c>
      <c r="R126" s="92">
        <f t="shared" si="22"/>
        <v>1</v>
      </c>
      <c r="S126" s="92">
        <f t="shared" si="22"/>
        <v>1</v>
      </c>
      <c r="T126" s="92">
        <f t="shared" si="22"/>
        <v>1</v>
      </c>
      <c r="U126" s="92">
        <f t="shared" si="22"/>
        <v>1</v>
      </c>
      <c r="V126" s="92">
        <f t="shared" si="22"/>
        <v>1</v>
      </c>
      <c r="W126" s="92">
        <f t="shared" si="22"/>
        <v>1</v>
      </c>
      <c r="X126" s="92">
        <f t="shared" si="22"/>
        <v>1</v>
      </c>
      <c r="Y126" s="92">
        <f t="shared" si="22"/>
        <v>1</v>
      </c>
      <c r="Z126" s="92">
        <f t="shared" si="22"/>
        <v>1</v>
      </c>
      <c r="AA126" s="92">
        <f t="shared" si="22"/>
        <v>1</v>
      </c>
      <c r="AB126" s="92">
        <f t="shared" si="22"/>
        <v>1</v>
      </c>
      <c r="AC126" s="92">
        <f t="shared" si="22"/>
        <v>1</v>
      </c>
      <c r="AD126" s="92">
        <f t="shared" si="22"/>
        <v>1</v>
      </c>
      <c r="AE126" s="92">
        <f t="shared" si="22"/>
        <v>1</v>
      </c>
      <c r="AF126" s="92">
        <f t="shared" si="22"/>
        <v>1</v>
      </c>
      <c r="AG126" s="92">
        <f t="shared" si="22"/>
        <v>1</v>
      </c>
      <c r="AH126" s="92">
        <f t="shared" si="22"/>
        <v>1</v>
      </c>
      <c r="AI126" s="92">
        <f t="shared" si="22"/>
        <v>1</v>
      </c>
      <c r="AJ126" s="92">
        <f t="shared" si="22"/>
        <v>1</v>
      </c>
      <c r="AK126" s="92">
        <f t="shared" si="22"/>
        <v>1</v>
      </c>
      <c r="AL126" s="92">
        <f t="shared" si="22"/>
        <v>1</v>
      </c>
      <c r="AM126" s="92">
        <f t="shared" si="22"/>
        <v>1</v>
      </c>
      <c r="AN126" s="92">
        <f t="shared" si="22"/>
        <v>1</v>
      </c>
      <c r="AO126" s="92">
        <f t="shared" si="22"/>
        <v>1</v>
      </c>
      <c r="AP126" s="92">
        <f t="shared" si="22"/>
        <v>1</v>
      </c>
      <c r="AQ126" s="92">
        <f t="shared" si="22"/>
        <v>1</v>
      </c>
      <c r="AR126" s="92">
        <f t="shared" si="22"/>
        <v>1</v>
      </c>
      <c r="AS126" s="92">
        <f t="shared" si="22"/>
        <v>1</v>
      </c>
      <c r="AT126" s="92">
        <f t="shared" si="22"/>
        <v>1</v>
      </c>
      <c r="AU126" s="94"/>
    </row>
    <row r="127" spans="1:47" ht="15.75" x14ac:dyDescent="0.25">
      <c r="B127" s="175"/>
      <c r="C127" s="176"/>
      <c r="D127" s="174" t="s">
        <v>452</v>
      </c>
      <c r="E127" s="173" t="s">
        <v>478</v>
      </c>
      <c r="F127" s="92">
        <f t="shared" ref="F127:AT127" si="23">F22</f>
        <v>1</v>
      </c>
      <c r="G127" s="92">
        <f t="shared" si="23"/>
        <v>1</v>
      </c>
      <c r="H127" s="92">
        <f t="shared" si="23"/>
        <v>1</v>
      </c>
      <c r="I127" s="92">
        <f t="shared" si="23"/>
        <v>1</v>
      </c>
      <c r="J127" s="92">
        <f t="shared" si="23"/>
        <v>1</v>
      </c>
      <c r="K127" s="92">
        <f t="shared" si="23"/>
        <v>1</v>
      </c>
      <c r="L127" s="92">
        <f t="shared" si="23"/>
        <v>1</v>
      </c>
      <c r="M127" s="92">
        <f t="shared" si="23"/>
        <v>1</v>
      </c>
      <c r="N127" s="92">
        <f t="shared" si="23"/>
        <v>1</v>
      </c>
      <c r="O127" s="92">
        <f t="shared" si="23"/>
        <v>1</v>
      </c>
      <c r="P127" s="92">
        <f t="shared" si="23"/>
        <v>1</v>
      </c>
      <c r="Q127" s="92">
        <f t="shared" si="23"/>
        <v>1</v>
      </c>
      <c r="R127" s="92">
        <f t="shared" si="23"/>
        <v>1</v>
      </c>
      <c r="S127" s="92">
        <f t="shared" si="23"/>
        <v>0</v>
      </c>
      <c r="T127" s="92">
        <f t="shared" si="23"/>
        <v>1</v>
      </c>
      <c r="U127" s="92">
        <f t="shared" si="23"/>
        <v>1</v>
      </c>
      <c r="V127" s="92">
        <f t="shared" si="23"/>
        <v>1</v>
      </c>
      <c r="W127" s="92">
        <f t="shared" si="23"/>
        <v>1</v>
      </c>
      <c r="X127" s="92">
        <f t="shared" si="23"/>
        <v>1</v>
      </c>
      <c r="Y127" s="92">
        <f t="shared" si="23"/>
        <v>1</v>
      </c>
      <c r="Z127" s="92">
        <f t="shared" si="23"/>
        <v>1</v>
      </c>
      <c r="AA127" s="92">
        <f t="shared" si="23"/>
        <v>1</v>
      </c>
      <c r="AB127" s="92">
        <f t="shared" si="23"/>
        <v>1</v>
      </c>
      <c r="AC127" s="92">
        <f t="shared" si="23"/>
        <v>1</v>
      </c>
      <c r="AD127" s="92">
        <f t="shared" si="23"/>
        <v>1</v>
      </c>
      <c r="AE127" s="92">
        <f t="shared" si="23"/>
        <v>1</v>
      </c>
      <c r="AF127" s="92">
        <f t="shared" si="23"/>
        <v>1</v>
      </c>
      <c r="AG127" s="92">
        <f t="shared" si="23"/>
        <v>1</v>
      </c>
      <c r="AH127" s="92">
        <f t="shared" si="23"/>
        <v>1</v>
      </c>
      <c r="AI127" s="92">
        <f t="shared" si="23"/>
        <v>1</v>
      </c>
      <c r="AJ127" s="92">
        <f t="shared" si="23"/>
        <v>1</v>
      </c>
      <c r="AK127" s="92">
        <f t="shared" si="23"/>
        <v>1</v>
      </c>
      <c r="AL127" s="92">
        <f t="shared" si="23"/>
        <v>1</v>
      </c>
      <c r="AM127" s="92">
        <f t="shared" si="23"/>
        <v>1</v>
      </c>
      <c r="AN127" s="92">
        <f t="shared" si="23"/>
        <v>1</v>
      </c>
      <c r="AO127" s="92">
        <f t="shared" si="23"/>
        <v>1</v>
      </c>
      <c r="AP127" s="92">
        <f t="shared" si="23"/>
        <v>1</v>
      </c>
      <c r="AQ127" s="92">
        <f t="shared" si="23"/>
        <v>1</v>
      </c>
      <c r="AR127" s="92">
        <f t="shared" si="23"/>
        <v>1</v>
      </c>
      <c r="AS127" s="92">
        <f t="shared" si="23"/>
        <v>1</v>
      </c>
      <c r="AT127" s="92">
        <f t="shared" si="23"/>
        <v>1</v>
      </c>
    </row>
    <row r="128" spans="1:47" ht="15.75" x14ac:dyDescent="0.25">
      <c r="B128" s="175"/>
      <c r="C128" s="176"/>
      <c r="D128" s="174" t="s">
        <v>459</v>
      </c>
      <c r="E128" s="173" t="s">
        <v>479</v>
      </c>
      <c r="F128" s="92">
        <f t="shared" ref="F128:AT128" si="24">F23</f>
        <v>0</v>
      </c>
      <c r="G128" s="92">
        <f t="shared" si="24"/>
        <v>0</v>
      </c>
      <c r="H128" s="92">
        <f t="shared" si="24"/>
        <v>0</v>
      </c>
      <c r="I128" s="92">
        <f t="shared" si="24"/>
        <v>0</v>
      </c>
      <c r="J128" s="92">
        <f t="shared" si="24"/>
        <v>0</v>
      </c>
      <c r="K128" s="92">
        <f t="shared" si="24"/>
        <v>0</v>
      </c>
      <c r="L128" s="92">
        <f t="shared" si="24"/>
        <v>0</v>
      </c>
      <c r="M128" s="92">
        <f t="shared" si="24"/>
        <v>0</v>
      </c>
      <c r="N128" s="92">
        <f t="shared" si="24"/>
        <v>0</v>
      </c>
      <c r="O128" s="92">
        <f t="shared" si="24"/>
        <v>0</v>
      </c>
      <c r="P128" s="92">
        <f t="shared" si="24"/>
        <v>0</v>
      </c>
      <c r="Q128" s="92">
        <f t="shared" si="24"/>
        <v>0</v>
      </c>
      <c r="R128" s="92">
        <f t="shared" si="24"/>
        <v>0</v>
      </c>
      <c r="S128" s="92">
        <f t="shared" si="24"/>
        <v>1</v>
      </c>
      <c r="T128" s="92">
        <f t="shared" si="24"/>
        <v>0</v>
      </c>
      <c r="U128" s="92">
        <f t="shared" si="24"/>
        <v>0</v>
      </c>
      <c r="V128" s="92">
        <f t="shared" si="24"/>
        <v>0</v>
      </c>
      <c r="W128" s="92">
        <f t="shared" si="24"/>
        <v>0</v>
      </c>
      <c r="X128" s="92">
        <f t="shared" si="24"/>
        <v>0</v>
      </c>
      <c r="Y128" s="92">
        <f t="shared" si="24"/>
        <v>0</v>
      </c>
      <c r="Z128" s="92">
        <f t="shared" si="24"/>
        <v>0</v>
      </c>
      <c r="AA128" s="92">
        <f t="shared" si="24"/>
        <v>0</v>
      </c>
      <c r="AB128" s="92">
        <f t="shared" si="24"/>
        <v>0</v>
      </c>
      <c r="AC128" s="92">
        <f t="shared" si="24"/>
        <v>0</v>
      </c>
      <c r="AD128" s="92">
        <f t="shared" si="24"/>
        <v>0</v>
      </c>
      <c r="AE128" s="92">
        <f t="shared" si="24"/>
        <v>0</v>
      </c>
      <c r="AF128" s="92">
        <f t="shared" si="24"/>
        <v>0</v>
      </c>
      <c r="AG128" s="92">
        <f t="shared" si="24"/>
        <v>0</v>
      </c>
      <c r="AH128" s="92">
        <f t="shared" si="24"/>
        <v>0</v>
      </c>
      <c r="AI128" s="92">
        <f t="shared" si="24"/>
        <v>0</v>
      </c>
      <c r="AJ128" s="92">
        <f t="shared" si="24"/>
        <v>0</v>
      </c>
      <c r="AK128" s="92">
        <f t="shared" si="24"/>
        <v>0</v>
      </c>
      <c r="AL128" s="92">
        <f t="shared" si="24"/>
        <v>0</v>
      </c>
      <c r="AM128" s="92">
        <f t="shared" si="24"/>
        <v>0</v>
      </c>
      <c r="AN128" s="92">
        <f t="shared" si="24"/>
        <v>0</v>
      </c>
      <c r="AO128" s="92">
        <f t="shared" si="24"/>
        <v>0</v>
      </c>
      <c r="AP128" s="92">
        <f t="shared" si="24"/>
        <v>0</v>
      </c>
      <c r="AQ128" s="92">
        <f t="shared" si="24"/>
        <v>0</v>
      </c>
      <c r="AR128" s="92">
        <f t="shared" si="24"/>
        <v>0</v>
      </c>
      <c r="AS128" s="92">
        <f t="shared" si="24"/>
        <v>1</v>
      </c>
      <c r="AT128" s="92">
        <f t="shared" si="24"/>
        <v>1</v>
      </c>
    </row>
    <row r="129" spans="2:46" ht="15.75" x14ac:dyDescent="0.25">
      <c r="B129" s="175"/>
      <c r="D129" s="174" t="s">
        <v>453</v>
      </c>
      <c r="E129" s="173" t="s">
        <v>480</v>
      </c>
      <c r="F129" s="92">
        <f t="shared" ref="F129:AT129" si="25">F24</f>
        <v>1</v>
      </c>
      <c r="G129" s="92">
        <f t="shared" si="25"/>
        <v>1</v>
      </c>
      <c r="H129" s="92">
        <f t="shared" si="25"/>
        <v>1</v>
      </c>
      <c r="I129" s="92">
        <f t="shared" si="25"/>
        <v>1</v>
      </c>
      <c r="J129" s="92">
        <f t="shared" si="25"/>
        <v>1</v>
      </c>
      <c r="K129" s="92">
        <f t="shared" si="25"/>
        <v>1</v>
      </c>
      <c r="L129" s="92">
        <f t="shared" si="25"/>
        <v>1</v>
      </c>
      <c r="M129" s="92">
        <f t="shared" si="25"/>
        <v>1</v>
      </c>
      <c r="N129" s="92">
        <f t="shared" si="25"/>
        <v>1</v>
      </c>
      <c r="O129" s="92">
        <f t="shared" si="25"/>
        <v>1</v>
      </c>
      <c r="P129" s="92">
        <f t="shared" si="25"/>
        <v>1</v>
      </c>
      <c r="Q129" s="92">
        <f t="shared" si="25"/>
        <v>1</v>
      </c>
      <c r="R129" s="92">
        <f t="shared" si="25"/>
        <v>1</v>
      </c>
      <c r="S129" s="92">
        <f t="shared" si="25"/>
        <v>1</v>
      </c>
      <c r="T129" s="92">
        <f t="shared" si="25"/>
        <v>1</v>
      </c>
      <c r="U129" s="92">
        <f t="shared" si="25"/>
        <v>1</v>
      </c>
      <c r="V129" s="92">
        <f t="shared" si="25"/>
        <v>1</v>
      </c>
      <c r="W129" s="92">
        <f t="shared" si="25"/>
        <v>1</v>
      </c>
      <c r="X129" s="92">
        <f t="shared" si="25"/>
        <v>1</v>
      </c>
      <c r="Y129" s="92">
        <f t="shared" si="25"/>
        <v>1</v>
      </c>
      <c r="Z129" s="92">
        <f t="shared" si="25"/>
        <v>1</v>
      </c>
      <c r="AA129" s="92">
        <f t="shared" si="25"/>
        <v>1</v>
      </c>
      <c r="AB129" s="92">
        <f t="shared" si="25"/>
        <v>1</v>
      </c>
      <c r="AC129" s="92">
        <f t="shared" si="25"/>
        <v>1</v>
      </c>
      <c r="AD129" s="92">
        <f t="shared" si="25"/>
        <v>1</v>
      </c>
      <c r="AE129" s="92">
        <f t="shared" si="25"/>
        <v>1</v>
      </c>
      <c r="AF129" s="92">
        <f t="shared" si="25"/>
        <v>1</v>
      </c>
      <c r="AG129" s="92">
        <f t="shared" si="25"/>
        <v>1</v>
      </c>
      <c r="AH129" s="92">
        <f t="shared" si="25"/>
        <v>1</v>
      </c>
      <c r="AI129" s="92">
        <f t="shared" si="25"/>
        <v>1</v>
      </c>
      <c r="AJ129" s="92">
        <f t="shared" si="25"/>
        <v>1</v>
      </c>
      <c r="AK129" s="92">
        <f t="shared" si="25"/>
        <v>1</v>
      </c>
      <c r="AL129" s="92">
        <f t="shared" si="25"/>
        <v>1</v>
      </c>
      <c r="AM129" s="92">
        <f t="shared" si="25"/>
        <v>1</v>
      </c>
      <c r="AN129" s="92">
        <f t="shared" si="25"/>
        <v>1</v>
      </c>
      <c r="AO129" s="92">
        <f t="shared" si="25"/>
        <v>1</v>
      </c>
      <c r="AP129" s="92">
        <f t="shared" si="25"/>
        <v>1</v>
      </c>
      <c r="AQ129" s="92">
        <f t="shared" si="25"/>
        <v>1</v>
      </c>
      <c r="AR129" s="92">
        <f t="shared" si="25"/>
        <v>1</v>
      </c>
      <c r="AS129" s="92">
        <f t="shared" si="25"/>
        <v>1</v>
      </c>
      <c r="AT129" s="92">
        <f t="shared" si="25"/>
        <v>1</v>
      </c>
    </row>
    <row r="130" spans="2:46" ht="15.75" x14ac:dyDescent="0.25">
      <c r="B130" s="175"/>
      <c r="D130" s="174" t="s">
        <v>454</v>
      </c>
      <c r="E130" s="173" t="s">
        <v>481</v>
      </c>
      <c r="F130" s="92">
        <f t="shared" ref="F130:AT130" si="26">F25</f>
        <v>0</v>
      </c>
      <c r="G130" s="92">
        <f t="shared" si="26"/>
        <v>1</v>
      </c>
      <c r="H130" s="92">
        <f t="shared" si="26"/>
        <v>1</v>
      </c>
      <c r="I130" s="92">
        <f t="shared" si="26"/>
        <v>0</v>
      </c>
      <c r="J130" s="92">
        <f t="shared" si="26"/>
        <v>1</v>
      </c>
      <c r="K130" s="92">
        <f t="shared" si="26"/>
        <v>0</v>
      </c>
      <c r="L130" s="92">
        <f t="shared" si="26"/>
        <v>1</v>
      </c>
      <c r="M130" s="92">
        <f t="shared" si="26"/>
        <v>0</v>
      </c>
      <c r="N130" s="92">
        <f t="shared" si="26"/>
        <v>1</v>
      </c>
      <c r="O130" s="92">
        <f t="shared" si="26"/>
        <v>1</v>
      </c>
      <c r="P130" s="92">
        <f t="shared" si="26"/>
        <v>0</v>
      </c>
      <c r="Q130" s="92">
        <f t="shared" si="26"/>
        <v>1</v>
      </c>
      <c r="R130" s="92">
        <f t="shared" si="26"/>
        <v>1</v>
      </c>
      <c r="S130" s="92">
        <f t="shared" si="26"/>
        <v>1</v>
      </c>
      <c r="T130" s="92">
        <f t="shared" si="26"/>
        <v>1</v>
      </c>
      <c r="U130" s="92">
        <f t="shared" si="26"/>
        <v>0</v>
      </c>
      <c r="V130" s="92">
        <f t="shared" si="26"/>
        <v>0</v>
      </c>
      <c r="W130" s="92">
        <f t="shared" si="26"/>
        <v>1</v>
      </c>
      <c r="X130" s="92">
        <f t="shared" si="26"/>
        <v>1</v>
      </c>
      <c r="Y130" s="92">
        <f t="shared" si="26"/>
        <v>0</v>
      </c>
      <c r="Z130" s="92">
        <f t="shared" si="26"/>
        <v>1</v>
      </c>
      <c r="AA130" s="92">
        <f t="shared" si="26"/>
        <v>1</v>
      </c>
      <c r="AB130" s="92">
        <f t="shared" si="26"/>
        <v>1</v>
      </c>
      <c r="AC130" s="92">
        <f t="shared" si="26"/>
        <v>1</v>
      </c>
      <c r="AD130" s="92">
        <f t="shared" si="26"/>
        <v>1</v>
      </c>
      <c r="AE130" s="92">
        <f t="shared" si="26"/>
        <v>1</v>
      </c>
      <c r="AF130" s="92">
        <f t="shared" si="26"/>
        <v>1</v>
      </c>
      <c r="AG130" s="92">
        <f t="shared" si="26"/>
        <v>1</v>
      </c>
      <c r="AH130" s="92">
        <f t="shared" si="26"/>
        <v>1</v>
      </c>
      <c r="AI130" s="92">
        <f t="shared" si="26"/>
        <v>1</v>
      </c>
      <c r="AJ130" s="92">
        <f t="shared" si="26"/>
        <v>1</v>
      </c>
      <c r="AK130" s="92">
        <f t="shared" si="26"/>
        <v>1</v>
      </c>
      <c r="AL130" s="92">
        <f t="shared" si="26"/>
        <v>1</v>
      </c>
      <c r="AM130" s="92">
        <f t="shared" si="26"/>
        <v>0</v>
      </c>
      <c r="AN130" s="92">
        <f t="shared" si="26"/>
        <v>1</v>
      </c>
      <c r="AO130" s="92">
        <f t="shared" si="26"/>
        <v>1</v>
      </c>
      <c r="AP130" s="92">
        <f t="shared" si="26"/>
        <v>0</v>
      </c>
      <c r="AQ130" s="92">
        <f t="shared" si="26"/>
        <v>0</v>
      </c>
      <c r="AR130" s="92">
        <f t="shared" si="26"/>
        <v>1</v>
      </c>
      <c r="AS130" s="92">
        <f t="shared" si="26"/>
        <v>0</v>
      </c>
      <c r="AT130" s="92">
        <f t="shared" si="26"/>
        <v>1</v>
      </c>
    </row>
    <row r="131" spans="2:46" ht="15.75" x14ac:dyDescent="0.25">
      <c r="B131" s="175"/>
      <c r="D131" s="174" t="s">
        <v>455</v>
      </c>
      <c r="E131" s="173" t="s">
        <v>482</v>
      </c>
      <c r="F131" s="92">
        <f t="shared" ref="F131:AT131" si="27">F26</f>
        <v>1</v>
      </c>
      <c r="G131" s="92">
        <f t="shared" si="27"/>
        <v>1</v>
      </c>
      <c r="H131" s="92">
        <f t="shared" si="27"/>
        <v>1</v>
      </c>
      <c r="I131" s="92">
        <f t="shared" si="27"/>
        <v>1</v>
      </c>
      <c r="J131" s="92">
        <f t="shared" si="27"/>
        <v>0</v>
      </c>
      <c r="K131" s="92">
        <f t="shared" si="27"/>
        <v>1</v>
      </c>
      <c r="L131" s="92">
        <f t="shared" si="27"/>
        <v>1</v>
      </c>
      <c r="M131" s="92">
        <f t="shared" si="27"/>
        <v>1</v>
      </c>
      <c r="N131" s="92">
        <f t="shared" si="27"/>
        <v>1</v>
      </c>
      <c r="O131" s="92">
        <f t="shared" si="27"/>
        <v>1</v>
      </c>
      <c r="P131" s="92">
        <f t="shared" si="27"/>
        <v>1</v>
      </c>
      <c r="Q131" s="92">
        <f t="shared" si="27"/>
        <v>1</v>
      </c>
      <c r="R131" s="92">
        <f t="shared" si="27"/>
        <v>1</v>
      </c>
      <c r="S131" s="92">
        <f t="shared" si="27"/>
        <v>1</v>
      </c>
      <c r="T131" s="92">
        <f t="shared" si="27"/>
        <v>1</v>
      </c>
      <c r="U131" s="92">
        <f t="shared" si="27"/>
        <v>1</v>
      </c>
      <c r="V131" s="92">
        <f t="shared" si="27"/>
        <v>1</v>
      </c>
      <c r="W131" s="92">
        <f t="shared" si="27"/>
        <v>1</v>
      </c>
      <c r="X131" s="92">
        <f t="shared" si="27"/>
        <v>1</v>
      </c>
      <c r="Y131" s="92">
        <f t="shared" si="27"/>
        <v>1</v>
      </c>
      <c r="Z131" s="92">
        <f t="shared" si="27"/>
        <v>1</v>
      </c>
      <c r="AA131" s="92">
        <f t="shared" si="27"/>
        <v>0</v>
      </c>
      <c r="AB131" s="92">
        <f t="shared" si="27"/>
        <v>1</v>
      </c>
      <c r="AC131" s="92">
        <f t="shared" si="27"/>
        <v>1</v>
      </c>
      <c r="AD131" s="92">
        <f t="shared" si="27"/>
        <v>0</v>
      </c>
      <c r="AE131" s="92">
        <f t="shared" si="27"/>
        <v>1</v>
      </c>
      <c r="AF131" s="92">
        <f t="shared" si="27"/>
        <v>1</v>
      </c>
      <c r="AG131" s="92">
        <f t="shared" si="27"/>
        <v>1</v>
      </c>
      <c r="AH131" s="92">
        <f t="shared" si="27"/>
        <v>1</v>
      </c>
      <c r="AI131" s="92">
        <f t="shared" si="27"/>
        <v>1</v>
      </c>
      <c r="AJ131" s="92">
        <f t="shared" si="27"/>
        <v>1</v>
      </c>
      <c r="AK131" s="92">
        <f t="shared" si="27"/>
        <v>1</v>
      </c>
      <c r="AL131" s="92">
        <f t="shared" si="27"/>
        <v>1</v>
      </c>
      <c r="AM131" s="92">
        <f t="shared" si="27"/>
        <v>1</v>
      </c>
      <c r="AN131" s="92">
        <f t="shared" si="27"/>
        <v>1</v>
      </c>
      <c r="AO131" s="92">
        <f t="shared" si="27"/>
        <v>0</v>
      </c>
      <c r="AP131" s="92">
        <f t="shared" si="27"/>
        <v>0</v>
      </c>
      <c r="AQ131" s="92">
        <f t="shared" si="27"/>
        <v>1</v>
      </c>
      <c r="AR131" s="92">
        <f t="shared" si="27"/>
        <v>1</v>
      </c>
      <c r="AS131" s="92">
        <f t="shared" si="27"/>
        <v>1</v>
      </c>
      <c r="AT131" s="92">
        <f t="shared" si="27"/>
        <v>1</v>
      </c>
    </row>
    <row r="132" spans="2:46" ht="15.75" x14ac:dyDescent="0.25">
      <c r="B132" s="175"/>
      <c r="D132" s="174" t="s">
        <v>456</v>
      </c>
      <c r="E132" s="173" t="s">
        <v>483</v>
      </c>
      <c r="F132" s="92">
        <f t="shared" ref="F132:AT132" si="28">F27</f>
        <v>0</v>
      </c>
      <c r="G132" s="92">
        <f t="shared" si="28"/>
        <v>0</v>
      </c>
      <c r="H132" s="92">
        <f t="shared" si="28"/>
        <v>0</v>
      </c>
      <c r="I132" s="92">
        <f t="shared" si="28"/>
        <v>1</v>
      </c>
      <c r="J132" s="92">
        <f t="shared" si="28"/>
        <v>0</v>
      </c>
      <c r="K132" s="92">
        <f t="shared" si="28"/>
        <v>1</v>
      </c>
      <c r="L132" s="92">
        <f t="shared" si="28"/>
        <v>0</v>
      </c>
      <c r="M132" s="92">
        <f t="shared" si="28"/>
        <v>0</v>
      </c>
      <c r="N132" s="92">
        <f t="shared" si="28"/>
        <v>0</v>
      </c>
      <c r="O132" s="92">
        <f t="shared" si="28"/>
        <v>0</v>
      </c>
      <c r="P132" s="92">
        <f t="shared" si="28"/>
        <v>0</v>
      </c>
      <c r="Q132" s="92">
        <f t="shared" si="28"/>
        <v>0</v>
      </c>
      <c r="R132" s="92">
        <f t="shared" si="28"/>
        <v>0</v>
      </c>
      <c r="S132" s="92">
        <f t="shared" si="28"/>
        <v>1</v>
      </c>
      <c r="T132" s="92">
        <f t="shared" si="28"/>
        <v>1</v>
      </c>
      <c r="U132" s="92">
        <f t="shared" si="28"/>
        <v>0</v>
      </c>
      <c r="V132" s="92">
        <f t="shared" si="28"/>
        <v>0</v>
      </c>
      <c r="W132" s="92">
        <f t="shared" si="28"/>
        <v>0</v>
      </c>
      <c r="X132" s="92">
        <f t="shared" si="28"/>
        <v>0</v>
      </c>
      <c r="Y132" s="92">
        <f t="shared" si="28"/>
        <v>0</v>
      </c>
      <c r="Z132" s="92">
        <f t="shared" si="28"/>
        <v>0</v>
      </c>
      <c r="AA132" s="92">
        <f t="shared" si="28"/>
        <v>0</v>
      </c>
      <c r="AB132" s="92">
        <f t="shared" si="28"/>
        <v>0</v>
      </c>
      <c r="AC132" s="92">
        <f t="shared" si="28"/>
        <v>0</v>
      </c>
      <c r="AD132" s="92">
        <f t="shared" si="28"/>
        <v>0</v>
      </c>
      <c r="AE132" s="92">
        <f t="shared" si="28"/>
        <v>0</v>
      </c>
      <c r="AF132" s="92">
        <f t="shared" si="28"/>
        <v>0</v>
      </c>
      <c r="AG132" s="92">
        <f t="shared" si="28"/>
        <v>1</v>
      </c>
      <c r="AH132" s="92">
        <f t="shared" si="28"/>
        <v>0</v>
      </c>
      <c r="AI132" s="92">
        <f t="shared" si="28"/>
        <v>0</v>
      </c>
      <c r="AJ132" s="92">
        <f t="shared" si="28"/>
        <v>0</v>
      </c>
      <c r="AK132" s="92">
        <f t="shared" si="28"/>
        <v>0</v>
      </c>
      <c r="AL132" s="92">
        <f t="shared" si="28"/>
        <v>0</v>
      </c>
      <c r="AM132" s="92">
        <f t="shared" si="28"/>
        <v>0</v>
      </c>
      <c r="AN132" s="92">
        <f t="shared" si="28"/>
        <v>1</v>
      </c>
      <c r="AO132" s="92">
        <f t="shared" si="28"/>
        <v>0</v>
      </c>
      <c r="AP132" s="92">
        <f t="shared" si="28"/>
        <v>0</v>
      </c>
      <c r="AQ132" s="92">
        <f t="shared" si="28"/>
        <v>0</v>
      </c>
      <c r="AR132" s="92">
        <f t="shared" si="28"/>
        <v>0</v>
      </c>
      <c r="AS132" s="92">
        <f t="shared" si="28"/>
        <v>1</v>
      </c>
      <c r="AT132" s="92">
        <f t="shared" si="28"/>
        <v>0</v>
      </c>
    </row>
    <row r="133" spans="2:46" ht="15.75" x14ac:dyDescent="0.25">
      <c r="B133" s="175"/>
      <c r="D133" s="174" t="s">
        <v>460</v>
      </c>
      <c r="E133" s="173" t="s">
        <v>484</v>
      </c>
      <c r="F133" s="92">
        <f t="shared" ref="F133:AT133" si="29">F28</f>
        <v>0</v>
      </c>
      <c r="G133" s="92">
        <f t="shared" si="29"/>
        <v>0</v>
      </c>
      <c r="H133" s="92">
        <f t="shared" si="29"/>
        <v>0</v>
      </c>
      <c r="I133" s="92">
        <f t="shared" si="29"/>
        <v>0</v>
      </c>
      <c r="J133" s="92">
        <f t="shared" si="29"/>
        <v>0</v>
      </c>
      <c r="K133" s="92">
        <f t="shared" si="29"/>
        <v>0</v>
      </c>
      <c r="L133" s="92">
        <f t="shared" si="29"/>
        <v>0</v>
      </c>
      <c r="M133" s="92">
        <f t="shared" si="29"/>
        <v>0</v>
      </c>
      <c r="N133" s="92">
        <f t="shared" si="29"/>
        <v>0</v>
      </c>
      <c r="O133" s="92">
        <f t="shared" si="29"/>
        <v>0</v>
      </c>
      <c r="P133" s="92">
        <f t="shared" si="29"/>
        <v>0</v>
      </c>
      <c r="Q133" s="92">
        <f t="shared" si="29"/>
        <v>0</v>
      </c>
      <c r="R133" s="92">
        <f t="shared" si="29"/>
        <v>0</v>
      </c>
      <c r="S133" s="92">
        <f t="shared" si="29"/>
        <v>0</v>
      </c>
      <c r="T133" s="92">
        <f t="shared" si="29"/>
        <v>0</v>
      </c>
      <c r="U133" s="92">
        <f t="shared" si="29"/>
        <v>0</v>
      </c>
      <c r="V133" s="92">
        <f t="shared" si="29"/>
        <v>0</v>
      </c>
      <c r="W133" s="92">
        <f t="shared" si="29"/>
        <v>0</v>
      </c>
      <c r="X133" s="92">
        <f t="shared" si="29"/>
        <v>0</v>
      </c>
      <c r="Y133" s="92">
        <f t="shared" si="29"/>
        <v>0</v>
      </c>
      <c r="Z133" s="92">
        <f t="shared" si="29"/>
        <v>0</v>
      </c>
      <c r="AA133" s="92">
        <f t="shared" si="29"/>
        <v>1</v>
      </c>
      <c r="AB133" s="92">
        <f t="shared" si="29"/>
        <v>0</v>
      </c>
      <c r="AC133" s="92">
        <f t="shared" si="29"/>
        <v>0</v>
      </c>
      <c r="AD133" s="92">
        <f t="shared" si="29"/>
        <v>0</v>
      </c>
      <c r="AE133" s="92">
        <f t="shared" si="29"/>
        <v>0</v>
      </c>
      <c r="AF133" s="92">
        <f t="shared" si="29"/>
        <v>0</v>
      </c>
      <c r="AG133" s="92">
        <f t="shared" si="29"/>
        <v>0</v>
      </c>
      <c r="AH133" s="92">
        <f t="shared" si="29"/>
        <v>0</v>
      </c>
      <c r="AI133" s="92">
        <f t="shared" si="29"/>
        <v>0</v>
      </c>
      <c r="AJ133" s="92">
        <f t="shared" si="29"/>
        <v>0</v>
      </c>
      <c r="AK133" s="92">
        <f t="shared" si="29"/>
        <v>0</v>
      </c>
      <c r="AL133" s="92">
        <f t="shared" si="29"/>
        <v>0</v>
      </c>
      <c r="AM133" s="92">
        <f t="shared" si="29"/>
        <v>0</v>
      </c>
      <c r="AN133" s="92">
        <f t="shared" si="29"/>
        <v>0</v>
      </c>
      <c r="AO133" s="92">
        <f t="shared" si="29"/>
        <v>0</v>
      </c>
      <c r="AP133" s="92">
        <f t="shared" si="29"/>
        <v>0</v>
      </c>
      <c r="AQ133" s="92">
        <f t="shared" si="29"/>
        <v>0</v>
      </c>
      <c r="AR133" s="92">
        <f t="shared" si="29"/>
        <v>0</v>
      </c>
      <c r="AS133" s="92">
        <f t="shared" si="29"/>
        <v>0</v>
      </c>
      <c r="AT133" s="92">
        <f t="shared" si="29"/>
        <v>0</v>
      </c>
    </row>
    <row r="134" spans="2:46" ht="15.75" x14ac:dyDescent="0.25">
      <c r="B134" s="175"/>
      <c r="D134" s="174" t="s">
        <v>457</v>
      </c>
      <c r="E134" s="173" t="s">
        <v>485</v>
      </c>
      <c r="F134" s="92">
        <f t="shared" ref="F134:AT134" si="30">F29</f>
        <v>0</v>
      </c>
      <c r="G134" s="92">
        <f t="shared" si="30"/>
        <v>0</v>
      </c>
      <c r="H134" s="92">
        <f t="shared" si="30"/>
        <v>0</v>
      </c>
      <c r="I134" s="92">
        <f t="shared" si="30"/>
        <v>1</v>
      </c>
      <c r="J134" s="92">
        <f t="shared" si="30"/>
        <v>1</v>
      </c>
      <c r="K134" s="92">
        <f t="shared" si="30"/>
        <v>1</v>
      </c>
      <c r="L134" s="92">
        <f t="shared" si="30"/>
        <v>0</v>
      </c>
      <c r="M134" s="92">
        <f t="shared" si="30"/>
        <v>0</v>
      </c>
      <c r="N134" s="92">
        <f t="shared" si="30"/>
        <v>0</v>
      </c>
      <c r="O134" s="92">
        <f t="shared" si="30"/>
        <v>1</v>
      </c>
      <c r="P134" s="92">
        <f t="shared" si="30"/>
        <v>1</v>
      </c>
      <c r="Q134" s="92">
        <f t="shared" si="30"/>
        <v>0</v>
      </c>
      <c r="R134" s="92">
        <f t="shared" si="30"/>
        <v>1</v>
      </c>
      <c r="S134" s="92">
        <f t="shared" si="30"/>
        <v>0</v>
      </c>
      <c r="T134" s="92">
        <f t="shared" si="30"/>
        <v>0</v>
      </c>
      <c r="U134" s="92">
        <f t="shared" si="30"/>
        <v>0</v>
      </c>
      <c r="V134" s="92">
        <f t="shared" si="30"/>
        <v>0</v>
      </c>
      <c r="W134" s="92">
        <f t="shared" si="30"/>
        <v>1</v>
      </c>
      <c r="X134" s="92">
        <f t="shared" si="30"/>
        <v>0</v>
      </c>
      <c r="Y134" s="92">
        <f t="shared" si="30"/>
        <v>0</v>
      </c>
      <c r="Z134" s="92">
        <f t="shared" si="30"/>
        <v>0</v>
      </c>
      <c r="AA134" s="92">
        <f t="shared" si="30"/>
        <v>0</v>
      </c>
      <c r="AB134" s="92">
        <f t="shared" si="30"/>
        <v>0</v>
      </c>
      <c r="AC134" s="92">
        <f t="shared" si="30"/>
        <v>0</v>
      </c>
      <c r="AD134" s="92">
        <f t="shared" si="30"/>
        <v>0</v>
      </c>
      <c r="AE134" s="92">
        <f t="shared" si="30"/>
        <v>0</v>
      </c>
      <c r="AF134" s="92">
        <f t="shared" si="30"/>
        <v>1</v>
      </c>
      <c r="AG134" s="92">
        <f t="shared" si="30"/>
        <v>1</v>
      </c>
      <c r="AH134" s="92">
        <f t="shared" si="30"/>
        <v>0</v>
      </c>
      <c r="AI134" s="92">
        <f t="shared" si="30"/>
        <v>0</v>
      </c>
      <c r="AJ134" s="92">
        <f t="shared" si="30"/>
        <v>0</v>
      </c>
      <c r="AK134" s="92">
        <f t="shared" si="30"/>
        <v>1</v>
      </c>
      <c r="AL134" s="92">
        <f t="shared" si="30"/>
        <v>0</v>
      </c>
      <c r="AM134" s="92">
        <f t="shared" si="30"/>
        <v>0</v>
      </c>
      <c r="AN134" s="92">
        <f t="shared" si="30"/>
        <v>0</v>
      </c>
      <c r="AO134" s="92">
        <f t="shared" si="30"/>
        <v>0</v>
      </c>
      <c r="AP134" s="92">
        <f t="shared" si="30"/>
        <v>1</v>
      </c>
      <c r="AQ134" s="92">
        <f t="shared" si="30"/>
        <v>0</v>
      </c>
      <c r="AR134" s="92">
        <f t="shared" si="30"/>
        <v>0</v>
      </c>
      <c r="AS134" s="92">
        <f t="shared" si="30"/>
        <v>0</v>
      </c>
      <c r="AT134" s="92">
        <f t="shared" si="30"/>
        <v>1</v>
      </c>
    </row>
    <row r="135" spans="2:46" ht="15.75" x14ac:dyDescent="0.25">
      <c r="B135" s="175"/>
      <c r="D135" s="174" t="s">
        <v>458</v>
      </c>
      <c r="E135" s="173" t="s">
        <v>486</v>
      </c>
      <c r="F135" s="92">
        <f t="shared" ref="F135:AT135" si="31">F30</f>
        <v>0</v>
      </c>
      <c r="G135" s="92">
        <f t="shared" si="31"/>
        <v>0</v>
      </c>
      <c r="H135" s="92">
        <f t="shared" si="31"/>
        <v>0</v>
      </c>
      <c r="I135" s="92">
        <f t="shared" si="31"/>
        <v>0</v>
      </c>
      <c r="J135" s="92">
        <f t="shared" si="31"/>
        <v>1</v>
      </c>
      <c r="K135" s="92">
        <f t="shared" si="31"/>
        <v>0</v>
      </c>
      <c r="L135" s="92">
        <f t="shared" si="31"/>
        <v>0</v>
      </c>
      <c r="M135" s="92">
        <f t="shared" si="31"/>
        <v>0</v>
      </c>
      <c r="N135" s="92">
        <f t="shared" si="31"/>
        <v>0</v>
      </c>
      <c r="O135" s="92">
        <f t="shared" si="31"/>
        <v>1</v>
      </c>
      <c r="P135" s="92">
        <f t="shared" si="31"/>
        <v>1</v>
      </c>
      <c r="Q135" s="92">
        <f t="shared" si="31"/>
        <v>0</v>
      </c>
      <c r="R135" s="92">
        <f t="shared" si="31"/>
        <v>1</v>
      </c>
      <c r="S135" s="92">
        <f t="shared" si="31"/>
        <v>0</v>
      </c>
      <c r="T135" s="92">
        <f t="shared" si="31"/>
        <v>0</v>
      </c>
      <c r="U135" s="92">
        <f t="shared" si="31"/>
        <v>0</v>
      </c>
      <c r="V135" s="92">
        <f t="shared" si="31"/>
        <v>0</v>
      </c>
      <c r="W135" s="92">
        <f t="shared" si="31"/>
        <v>1</v>
      </c>
      <c r="X135" s="92">
        <f t="shared" si="31"/>
        <v>0</v>
      </c>
      <c r="Y135" s="92">
        <f t="shared" si="31"/>
        <v>0</v>
      </c>
      <c r="Z135" s="92">
        <f t="shared" si="31"/>
        <v>0</v>
      </c>
      <c r="AA135" s="92">
        <f t="shared" si="31"/>
        <v>0</v>
      </c>
      <c r="AB135" s="92">
        <f t="shared" si="31"/>
        <v>0</v>
      </c>
      <c r="AC135" s="92">
        <f t="shared" si="31"/>
        <v>0</v>
      </c>
      <c r="AD135" s="92">
        <f t="shared" si="31"/>
        <v>0</v>
      </c>
      <c r="AE135" s="92">
        <f t="shared" si="31"/>
        <v>0</v>
      </c>
      <c r="AF135" s="92">
        <f t="shared" si="31"/>
        <v>1</v>
      </c>
      <c r="AG135" s="92">
        <f t="shared" si="31"/>
        <v>1</v>
      </c>
      <c r="AH135" s="92">
        <f t="shared" si="31"/>
        <v>0</v>
      </c>
      <c r="AI135" s="92">
        <f t="shared" si="31"/>
        <v>0</v>
      </c>
      <c r="AJ135" s="92">
        <f t="shared" si="31"/>
        <v>0</v>
      </c>
      <c r="AK135" s="92">
        <f t="shared" si="31"/>
        <v>0</v>
      </c>
      <c r="AL135" s="92">
        <f t="shared" si="31"/>
        <v>0</v>
      </c>
      <c r="AM135" s="92">
        <f t="shared" si="31"/>
        <v>0</v>
      </c>
      <c r="AN135" s="92">
        <f t="shared" si="31"/>
        <v>0</v>
      </c>
      <c r="AO135" s="92">
        <f t="shared" si="31"/>
        <v>0</v>
      </c>
      <c r="AP135" s="92">
        <f t="shared" si="31"/>
        <v>0</v>
      </c>
      <c r="AQ135" s="92">
        <f t="shared" si="31"/>
        <v>0</v>
      </c>
      <c r="AR135" s="92">
        <f t="shared" si="31"/>
        <v>0</v>
      </c>
      <c r="AS135" s="92">
        <f t="shared" si="31"/>
        <v>0</v>
      </c>
      <c r="AT135" s="92">
        <f t="shared" si="31"/>
        <v>1</v>
      </c>
    </row>
    <row r="136" spans="2:46" ht="15.75" x14ac:dyDescent="0.25">
      <c r="B136" s="175"/>
      <c r="D136" s="161" t="s">
        <v>461</v>
      </c>
      <c r="E136" s="173" t="s">
        <v>487</v>
      </c>
      <c r="F136" s="92">
        <f t="shared" ref="F136:AT136" si="32">IF(SUM(F53:F56)=4,1,0)</f>
        <v>0</v>
      </c>
      <c r="G136" s="92">
        <f t="shared" si="32"/>
        <v>0</v>
      </c>
      <c r="H136" s="92">
        <f t="shared" si="32"/>
        <v>1</v>
      </c>
      <c r="I136" s="92">
        <f t="shared" si="32"/>
        <v>0</v>
      </c>
      <c r="J136" s="92">
        <f t="shared" si="32"/>
        <v>1</v>
      </c>
      <c r="K136" s="92">
        <f t="shared" si="32"/>
        <v>0</v>
      </c>
      <c r="L136" s="92">
        <f t="shared" si="32"/>
        <v>1</v>
      </c>
      <c r="M136" s="92">
        <f t="shared" si="32"/>
        <v>1</v>
      </c>
      <c r="N136" s="92">
        <f t="shared" si="32"/>
        <v>0</v>
      </c>
      <c r="O136" s="92">
        <f t="shared" si="32"/>
        <v>1</v>
      </c>
      <c r="P136" s="92">
        <f t="shared" si="32"/>
        <v>0</v>
      </c>
      <c r="Q136" s="92">
        <f t="shared" si="32"/>
        <v>1</v>
      </c>
      <c r="R136" s="92">
        <f t="shared" si="32"/>
        <v>0</v>
      </c>
      <c r="S136" s="92">
        <f t="shared" si="32"/>
        <v>1</v>
      </c>
      <c r="T136" s="92">
        <f t="shared" si="32"/>
        <v>1</v>
      </c>
      <c r="U136" s="92">
        <f t="shared" si="32"/>
        <v>0</v>
      </c>
      <c r="V136" s="92">
        <f t="shared" si="32"/>
        <v>0</v>
      </c>
      <c r="W136" s="92">
        <f t="shared" si="32"/>
        <v>1</v>
      </c>
      <c r="X136" s="92">
        <f t="shared" si="32"/>
        <v>0</v>
      </c>
      <c r="Y136" s="92">
        <f t="shared" si="32"/>
        <v>1</v>
      </c>
      <c r="Z136" s="92">
        <f t="shared" si="32"/>
        <v>0</v>
      </c>
      <c r="AA136" s="92">
        <f t="shared" si="32"/>
        <v>0</v>
      </c>
      <c r="AB136" s="92">
        <f t="shared" si="32"/>
        <v>1</v>
      </c>
      <c r="AC136" s="92">
        <f t="shared" si="32"/>
        <v>0</v>
      </c>
      <c r="AD136" s="92">
        <f t="shared" si="32"/>
        <v>1</v>
      </c>
      <c r="AE136" s="92">
        <f t="shared" si="32"/>
        <v>1</v>
      </c>
      <c r="AF136" s="92">
        <f t="shared" si="32"/>
        <v>1</v>
      </c>
      <c r="AG136" s="92">
        <f t="shared" si="32"/>
        <v>1</v>
      </c>
      <c r="AH136" s="92">
        <f t="shared" si="32"/>
        <v>1</v>
      </c>
      <c r="AI136" s="92">
        <f t="shared" si="32"/>
        <v>1</v>
      </c>
      <c r="AJ136" s="92">
        <f t="shared" si="32"/>
        <v>0</v>
      </c>
      <c r="AK136" s="92">
        <f t="shared" si="32"/>
        <v>0</v>
      </c>
      <c r="AL136" s="92">
        <f t="shared" si="32"/>
        <v>0</v>
      </c>
      <c r="AM136" s="92">
        <f t="shared" si="32"/>
        <v>0</v>
      </c>
      <c r="AN136" s="92">
        <f t="shared" si="32"/>
        <v>0</v>
      </c>
      <c r="AO136" s="92">
        <f t="shared" si="32"/>
        <v>0</v>
      </c>
      <c r="AP136" s="92">
        <f t="shared" si="32"/>
        <v>1</v>
      </c>
      <c r="AQ136" s="92">
        <f t="shared" si="32"/>
        <v>0</v>
      </c>
      <c r="AR136" s="92">
        <f t="shared" si="32"/>
        <v>0</v>
      </c>
      <c r="AS136" s="92">
        <f t="shared" si="32"/>
        <v>0</v>
      </c>
      <c r="AT136" s="92">
        <f t="shared" si="32"/>
        <v>1</v>
      </c>
    </row>
    <row r="137" spans="2:46" ht="15.75" x14ac:dyDescent="0.25">
      <c r="B137" s="175"/>
      <c r="D137" s="161" t="s">
        <v>462</v>
      </c>
      <c r="E137" s="173" t="s">
        <v>488</v>
      </c>
      <c r="F137" s="92">
        <f t="shared" ref="F137:AT137" si="33">IF(F42&gt;=21,1,0)</f>
        <v>1</v>
      </c>
      <c r="G137" s="92">
        <f t="shared" si="33"/>
        <v>0</v>
      </c>
      <c r="H137" s="92">
        <f t="shared" si="33"/>
        <v>0</v>
      </c>
      <c r="I137" s="92">
        <f t="shared" si="33"/>
        <v>0</v>
      </c>
      <c r="J137" s="92">
        <f t="shared" si="33"/>
        <v>1</v>
      </c>
      <c r="K137" s="92">
        <f t="shared" si="33"/>
        <v>0</v>
      </c>
      <c r="L137" s="92">
        <f t="shared" si="33"/>
        <v>0</v>
      </c>
      <c r="M137" s="92">
        <f t="shared" si="33"/>
        <v>0</v>
      </c>
      <c r="N137" s="92">
        <f t="shared" si="33"/>
        <v>0</v>
      </c>
      <c r="O137" s="92">
        <f t="shared" si="33"/>
        <v>1</v>
      </c>
      <c r="P137" s="92">
        <f t="shared" si="33"/>
        <v>1</v>
      </c>
      <c r="Q137" s="92">
        <f t="shared" si="33"/>
        <v>1</v>
      </c>
      <c r="R137" s="92">
        <f t="shared" si="33"/>
        <v>1</v>
      </c>
      <c r="S137" s="92">
        <f t="shared" si="33"/>
        <v>1</v>
      </c>
      <c r="T137" s="92">
        <f t="shared" si="33"/>
        <v>1</v>
      </c>
      <c r="U137" s="92">
        <f t="shared" si="33"/>
        <v>1</v>
      </c>
      <c r="V137" s="92">
        <f t="shared" si="33"/>
        <v>1</v>
      </c>
      <c r="W137" s="92">
        <f t="shared" si="33"/>
        <v>1</v>
      </c>
      <c r="X137" s="92">
        <f t="shared" si="33"/>
        <v>1</v>
      </c>
      <c r="Y137" s="92">
        <f t="shared" si="33"/>
        <v>1</v>
      </c>
      <c r="Z137" s="92">
        <f t="shared" si="33"/>
        <v>1</v>
      </c>
      <c r="AA137" s="92">
        <f t="shared" si="33"/>
        <v>1</v>
      </c>
      <c r="AB137" s="92">
        <f t="shared" si="33"/>
        <v>1</v>
      </c>
      <c r="AC137" s="92">
        <f t="shared" si="33"/>
        <v>1</v>
      </c>
      <c r="AD137" s="92">
        <f t="shared" si="33"/>
        <v>1</v>
      </c>
      <c r="AE137" s="92">
        <f t="shared" si="33"/>
        <v>1</v>
      </c>
      <c r="AF137" s="92">
        <f t="shared" si="33"/>
        <v>1</v>
      </c>
      <c r="AG137" s="92">
        <f t="shared" si="33"/>
        <v>1</v>
      </c>
      <c r="AH137" s="92">
        <f t="shared" si="33"/>
        <v>1</v>
      </c>
      <c r="AI137" s="92">
        <f t="shared" si="33"/>
        <v>1</v>
      </c>
      <c r="AJ137" s="92">
        <f t="shared" si="33"/>
        <v>1</v>
      </c>
      <c r="AK137" s="92">
        <f t="shared" si="33"/>
        <v>1</v>
      </c>
      <c r="AL137" s="92">
        <f t="shared" si="33"/>
        <v>1</v>
      </c>
      <c r="AM137" s="92">
        <f t="shared" si="33"/>
        <v>1</v>
      </c>
      <c r="AN137" s="92">
        <f t="shared" si="33"/>
        <v>1</v>
      </c>
      <c r="AO137" s="92">
        <f t="shared" si="33"/>
        <v>1</v>
      </c>
      <c r="AP137" s="92">
        <f t="shared" si="33"/>
        <v>1</v>
      </c>
      <c r="AQ137" s="92">
        <f t="shared" si="33"/>
        <v>1</v>
      </c>
      <c r="AR137" s="92">
        <f t="shared" si="33"/>
        <v>1</v>
      </c>
      <c r="AS137" s="92">
        <f t="shared" si="33"/>
        <v>1</v>
      </c>
      <c r="AT137" s="92">
        <f t="shared" si="33"/>
        <v>1</v>
      </c>
    </row>
    <row r="138" spans="2:46" ht="15.75" x14ac:dyDescent="0.25">
      <c r="B138" s="175"/>
      <c r="D138" s="161" t="s">
        <v>463</v>
      </c>
      <c r="E138" s="173" t="s">
        <v>489</v>
      </c>
      <c r="F138" s="92">
        <f t="shared" ref="F138:AT138" si="34">IF(AND(WEEKDAY(F41,2)&gt;=1,WEEKDAY(F41,2)&lt;=5),1,0)</f>
        <v>1</v>
      </c>
      <c r="G138" s="92">
        <f t="shared" si="34"/>
        <v>1</v>
      </c>
      <c r="H138" s="92">
        <f t="shared" si="34"/>
        <v>1</v>
      </c>
      <c r="I138" s="92">
        <f t="shared" si="34"/>
        <v>1</v>
      </c>
      <c r="J138" s="92">
        <f t="shared" si="34"/>
        <v>1</v>
      </c>
      <c r="K138" s="92">
        <f t="shared" si="34"/>
        <v>1</v>
      </c>
      <c r="L138" s="92">
        <f t="shared" si="34"/>
        <v>1</v>
      </c>
      <c r="M138" s="92">
        <f t="shared" si="34"/>
        <v>1</v>
      </c>
      <c r="N138" s="92">
        <f t="shared" si="34"/>
        <v>1</v>
      </c>
      <c r="O138" s="92">
        <f t="shared" si="34"/>
        <v>1</v>
      </c>
      <c r="P138" s="92">
        <f t="shared" si="34"/>
        <v>1</v>
      </c>
      <c r="Q138" s="92">
        <f t="shared" si="34"/>
        <v>1</v>
      </c>
      <c r="R138" s="92">
        <f t="shared" si="34"/>
        <v>1</v>
      </c>
      <c r="S138" s="92">
        <f t="shared" si="34"/>
        <v>1</v>
      </c>
      <c r="T138" s="92">
        <f t="shared" si="34"/>
        <v>1</v>
      </c>
      <c r="U138" s="92">
        <f t="shared" si="34"/>
        <v>1</v>
      </c>
      <c r="V138" s="92">
        <f t="shared" si="34"/>
        <v>1</v>
      </c>
      <c r="W138" s="92">
        <f t="shared" si="34"/>
        <v>1</v>
      </c>
      <c r="X138" s="92">
        <f t="shared" si="34"/>
        <v>1</v>
      </c>
      <c r="Y138" s="92">
        <f t="shared" si="34"/>
        <v>1</v>
      </c>
      <c r="Z138" s="92">
        <f t="shared" si="34"/>
        <v>1</v>
      </c>
      <c r="AA138" s="92">
        <f t="shared" si="34"/>
        <v>1</v>
      </c>
      <c r="AB138" s="92">
        <f t="shared" si="34"/>
        <v>1</v>
      </c>
      <c r="AC138" s="92">
        <f t="shared" si="34"/>
        <v>1</v>
      </c>
      <c r="AD138" s="92">
        <f t="shared" si="34"/>
        <v>1</v>
      </c>
      <c r="AE138" s="92">
        <f t="shared" si="34"/>
        <v>1</v>
      </c>
      <c r="AF138" s="92">
        <f t="shared" si="34"/>
        <v>1</v>
      </c>
      <c r="AG138" s="92">
        <f t="shared" si="34"/>
        <v>1</v>
      </c>
      <c r="AH138" s="92">
        <f t="shared" si="34"/>
        <v>1</v>
      </c>
      <c r="AI138" s="92">
        <f t="shared" si="34"/>
        <v>1</v>
      </c>
      <c r="AJ138" s="92">
        <f t="shared" si="34"/>
        <v>1</v>
      </c>
      <c r="AK138" s="92">
        <f t="shared" si="34"/>
        <v>1</v>
      </c>
      <c r="AL138" s="92">
        <f t="shared" si="34"/>
        <v>1</v>
      </c>
      <c r="AM138" s="92">
        <f t="shared" si="34"/>
        <v>1</v>
      </c>
      <c r="AN138" s="92">
        <f t="shared" si="34"/>
        <v>1</v>
      </c>
      <c r="AO138" s="92">
        <f t="shared" si="34"/>
        <v>1</v>
      </c>
      <c r="AP138" s="92">
        <f t="shared" si="34"/>
        <v>1</v>
      </c>
      <c r="AQ138" s="92">
        <f t="shared" si="34"/>
        <v>1</v>
      </c>
      <c r="AR138" s="92">
        <f t="shared" si="34"/>
        <v>1</v>
      </c>
      <c r="AS138" s="92">
        <f t="shared" si="34"/>
        <v>1</v>
      </c>
      <c r="AT138" s="92">
        <f t="shared" si="34"/>
        <v>1</v>
      </c>
    </row>
    <row r="139" spans="2:46" ht="15.75" x14ac:dyDescent="0.25">
      <c r="B139" s="175"/>
      <c r="D139" s="161" t="s">
        <v>464</v>
      </c>
      <c r="E139" s="173" t="s">
        <v>490</v>
      </c>
      <c r="F139" s="92">
        <f t="shared" ref="F139:AT139" si="35">IF(WEEKDAY(F41,2)=5,1,0)</f>
        <v>0</v>
      </c>
      <c r="G139" s="92">
        <f t="shared" si="35"/>
        <v>0</v>
      </c>
      <c r="H139" s="92">
        <f t="shared" si="35"/>
        <v>0</v>
      </c>
      <c r="I139" s="92">
        <f t="shared" si="35"/>
        <v>0</v>
      </c>
      <c r="J139" s="92">
        <f t="shared" si="35"/>
        <v>0</v>
      </c>
      <c r="K139" s="92">
        <f t="shared" si="35"/>
        <v>0</v>
      </c>
      <c r="L139" s="92">
        <f t="shared" si="35"/>
        <v>0</v>
      </c>
      <c r="M139" s="92">
        <f t="shared" si="35"/>
        <v>0</v>
      </c>
      <c r="N139" s="92">
        <f t="shared" si="35"/>
        <v>0</v>
      </c>
      <c r="O139" s="92">
        <f t="shared" si="35"/>
        <v>0</v>
      </c>
      <c r="P139" s="92">
        <f t="shared" si="35"/>
        <v>1</v>
      </c>
      <c r="Q139" s="92">
        <f t="shared" si="35"/>
        <v>1</v>
      </c>
      <c r="R139" s="92">
        <f t="shared" si="35"/>
        <v>0</v>
      </c>
      <c r="S139" s="92">
        <f t="shared" si="35"/>
        <v>1</v>
      </c>
      <c r="T139" s="92">
        <f t="shared" si="35"/>
        <v>0</v>
      </c>
      <c r="U139" s="92">
        <f t="shared" si="35"/>
        <v>0</v>
      </c>
      <c r="V139" s="92">
        <f t="shared" si="35"/>
        <v>0</v>
      </c>
      <c r="W139" s="92">
        <f t="shared" si="35"/>
        <v>0</v>
      </c>
      <c r="X139" s="92">
        <f t="shared" si="35"/>
        <v>0</v>
      </c>
      <c r="Y139" s="92">
        <f t="shared" si="35"/>
        <v>1</v>
      </c>
      <c r="Z139" s="92">
        <f t="shared" si="35"/>
        <v>1</v>
      </c>
      <c r="AA139" s="92">
        <f t="shared" si="35"/>
        <v>1</v>
      </c>
      <c r="AB139" s="92">
        <f t="shared" si="35"/>
        <v>1</v>
      </c>
      <c r="AC139" s="92">
        <f t="shared" si="35"/>
        <v>1</v>
      </c>
      <c r="AD139" s="92">
        <f t="shared" si="35"/>
        <v>1</v>
      </c>
      <c r="AE139" s="92">
        <f t="shared" si="35"/>
        <v>1</v>
      </c>
      <c r="AF139" s="92">
        <f t="shared" si="35"/>
        <v>1</v>
      </c>
      <c r="AG139" s="92">
        <f t="shared" si="35"/>
        <v>1</v>
      </c>
      <c r="AH139" s="92">
        <f t="shared" si="35"/>
        <v>1</v>
      </c>
      <c r="AI139" s="92">
        <f t="shared" si="35"/>
        <v>1</v>
      </c>
      <c r="AJ139" s="92">
        <f t="shared" si="35"/>
        <v>1</v>
      </c>
      <c r="AK139" s="92">
        <f t="shared" si="35"/>
        <v>1</v>
      </c>
      <c r="AL139" s="92">
        <f t="shared" si="35"/>
        <v>1</v>
      </c>
      <c r="AM139" s="92">
        <f t="shared" si="35"/>
        <v>0</v>
      </c>
      <c r="AN139" s="92">
        <f t="shared" si="35"/>
        <v>1</v>
      </c>
      <c r="AO139" s="92">
        <f t="shared" si="35"/>
        <v>1</v>
      </c>
      <c r="AP139" s="92">
        <f t="shared" si="35"/>
        <v>1</v>
      </c>
      <c r="AQ139" s="92">
        <f t="shared" si="35"/>
        <v>0</v>
      </c>
      <c r="AR139" s="92">
        <f t="shared" si="35"/>
        <v>1</v>
      </c>
      <c r="AS139" s="92">
        <f t="shared" si="35"/>
        <v>1</v>
      </c>
      <c r="AT139" s="92">
        <f t="shared" si="35"/>
        <v>1</v>
      </c>
    </row>
    <row r="140" spans="2:46" ht="15.75" x14ac:dyDescent="0.25">
      <c r="B140" s="175"/>
      <c r="C140" s="161" t="s">
        <v>465</v>
      </c>
      <c r="D140" s="161" t="s">
        <v>468</v>
      </c>
      <c r="E140" s="173" t="s">
        <v>491</v>
      </c>
      <c r="F140" s="92">
        <f t="shared" ref="F140:AT140" si="36">F90</f>
        <v>1</v>
      </c>
      <c r="G140" s="92">
        <f t="shared" si="36"/>
        <v>1</v>
      </c>
      <c r="H140" s="92">
        <f t="shared" si="36"/>
        <v>1</v>
      </c>
      <c r="I140" s="92">
        <f t="shared" si="36"/>
        <v>1</v>
      </c>
      <c r="J140" s="92">
        <f t="shared" si="36"/>
        <v>1</v>
      </c>
      <c r="K140" s="92">
        <f t="shared" si="36"/>
        <v>1</v>
      </c>
      <c r="L140" s="92">
        <f t="shared" si="36"/>
        <v>1</v>
      </c>
      <c r="M140" s="92">
        <f t="shared" si="36"/>
        <v>1</v>
      </c>
      <c r="N140" s="92">
        <f t="shared" si="36"/>
        <v>1</v>
      </c>
      <c r="O140" s="92">
        <f t="shared" si="36"/>
        <v>1</v>
      </c>
      <c r="P140" s="92">
        <f t="shared" si="36"/>
        <v>0</v>
      </c>
      <c r="Q140" s="92">
        <f t="shared" si="36"/>
        <v>1</v>
      </c>
      <c r="R140" s="92">
        <f t="shared" si="36"/>
        <v>1</v>
      </c>
      <c r="S140" s="92">
        <f t="shared" si="36"/>
        <v>1</v>
      </c>
      <c r="T140" s="92">
        <f t="shared" si="36"/>
        <v>1</v>
      </c>
      <c r="U140" s="92">
        <f t="shared" si="36"/>
        <v>1</v>
      </c>
      <c r="V140" s="92">
        <f t="shared" si="36"/>
        <v>0</v>
      </c>
      <c r="W140" s="92">
        <f t="shared" si="36"/>
        <v>1</v>
      </c>
      <c r="X140" s="92">
        <f t="shared" si="36"/>
        <v>1</v>
      </c>
      <c r="Y140" s="92">
        <f t="shared" si="36"/>
        <v>1</v>
      </c>
      <c r="Z140" s="92">
        <f t="shared" si="36"/>
        <v>1</v>
      </c>
      <c r="AA140" s="92">
        <f t="shared" si="36"/>
        <v>1</v>
      </c>
      <c r="AB140" s="92">
        <f t="shared" si="36"/>
        <v>1</v>
      </c>
      <c r="AC140" s="92">
        <f t="shared" si="36"/>
        <v>1</v>
      </c>
      <c r="AD140" s="92">
        <f t="shared" si="36"/>
        <v>1</v>
      </c>
      <c r="AE140" s="92">
        <f t="shared" si="36"/>
        <v>1</v>
      </c>
      <c r="AF140" s="92">
        <f t="shared" si="36"/>
        <v>1</v>
      </c>
      <c r="AG140" s="92">
        <f t="shared" si="36"/>
        <v>1</v>
      </c>
      <c r="AH140" s="92">
        <f t="shared" si="36"/>
        <v>0</v>
      </c>
      <c r="AI140" s="92">
        <f t="shared" si="36"/>
        <v>1</v>
      </c>
      <c r="AJ140" s="92">
        <f t="shared" si="36"/>
        <v>1</v>
      </c>
      <c r="AK140" s="92">
        <f t="shared" si="36"/>
        <v>1</v>
      </c>
      <c r="AL140" s="92">
        <f t="shared" si="36"/>
        <v>1</v>
      </c>
      <c r="AM140" s="92">
        <f t="shared" si="36"/>
        <v>1</v>
      </c>
      <c r="AN140" s="92">
        <f t="shared" si="36"/>
        <v>1</v>
      </c>
      <c r="AO140" s="92">
        <f t="shared" si="36"/>
        <v>1</v>
      </c>
      <c r="AP140" s="92">
        <f t="shared" si="36"/>
        <v>1</v>
      </c>
      <c r="AQ140" s="92">
        <f t="shared" si="36"/>
        <v>1</v>
      </c>
      <c r="AR140" s="92">
        <f t="shared" si="36"/>
        <v>1</v>
      </c>
      <c r="AS140" s="92">
        <f t="shared" si="36"/>
        <v>1</v>
      </c>
      <c r="AT140" s="92">
        <f t="shared" si="36"/>
        <v>1</v>
      </c>
    </row>
    <row r="141" spans="2:46" ht="15.75" x14ac:dyDescent="0.25">
      <c r="B141" s="175"/>
      <c r="D141" s="161" t="s">
        <v>466</v>
      </c>
      <c r="E141" s="173" t="s">
        <v>492</v>
      </c>
      <c r="F141" s="92">
        <f t="shared" ref="F141:AT141" si="37">IF(AND(F96&gt;=0,F96&lt;=30),1,0)</f>
        <v>1</v>
      </c>
      <c r="G141" s="92">
        <f t="shared" si="37"/>
        <v>0</v>
      </c>
      <c r="H141" s="92">
        <f t="shared" si="37"/>
        <v>1</v>
      </c>
      <c r="I141" s="92">
        <f t="shared" si="37"/>
        <v>0</v>
      </c>
      <c r="J141" s="92">
        <f t="shared" si="37"/>
        <v>0</v>
      </c>
      <c r="K141" s="92">
        <f t="shared" si="37"/>
        <v>0</v>
      </c>
      <c r="L141" s="92">
        <f t="shared" si="37"/>
        <v>1</v>
      </c>
      <c r="M141" s="92">
        <f t="shared" si="37"/>
        <v>0</v>
      </c>
      <c r="N141" s="92">
        <f t="shared" si="37"/>
        <v>1</v>
      </c>
      <c r="O141" s="92">
        <f t="shared" si="37"/>
        <v>1</v>
      </c>
      <c r="P141" s="92">
        <f t="shared" si="37"/>
        <v>0</v>
      </c>
      <c r="Q141" s="92">
        <f t="shared" si="37"/>
        <v>1</v>
      </c>
      <c r="R141" s="92">
        <f t="shared" si="37"/>
        <v>1</v>
      </c>
      <c r="S141" s="92">
        <f t="shared" si="37"/>
        <v>1</v>
      </c>
      <c r="T141" s="92">
        <f t="shared" si="37"/>
        <v>0</v>
      </c>
      <c r="U141" s="92">
        <f t="shared" si="37"/>
        <v>0</v>
      </c>
      <c r="V141" s="92">
        <f t="shared" si="37"/>
        <v>0</v>
      </c>
      <c r="W141" s="92">
        <f t="shared" si="37"/>
        <v>0</v>
      </c>
      <c r="X141" s="92">
        <f t="shared" si="37"/>
        <v>0</v>
      </c>
      <c r="Y141" s="92">
        <f t="shared" si="37"/>
        <v>0</v>
      </c>
      <c r="Z141" s="92">
        <f t="shared" si="37"/>
        <v>1</v>
      </c>
      <c r="AA141" s="92">
        <f t="shared" si="37"/>
        <v>0</v>
      </c>
      <c r="AB141" s="92">
        <f t="shared" si="37"/>
        <v>0</v>
      </c>
      <c r="AC141" s="92">
        <f t="shared" si="37"/>
        <v>0</v>
      </c>
      <c r="AD141" s="92">
        <f t="shared" si="37"/>
        <v>0</v>
      </c>
      <c r="AE141" s="92">
        <f t="shared" si="37"/>
        <v>1</v>
      </c>
      <c r="AF141" s="92">
        <f t="shared" si="37"/>
        <v>1</v>
      </c>
      <c r="AG141" s="92">
        <f t="shared" si="37"/>
        <v>0</v>
      </c>
      <c r="AH141" s="92">
        <f t="shared" si="37"/>
        <v>0</v>
      </c>
      <c r="AI141" s="92">
        <f t="shared" si="37"/>
        <v>0</v>
      </c>
      <c r="AJ141" s="92">
        <f t="shared" si="37"/>
        <v>0</v>
      </c>
      <c r="AK141" s="92">
        <f t="shared" si="37"/>
        <v>1</v>
      </c>
      <c r="AL141" s="92">
        <f t="shared" si="37"/>
        <v>0</v>
      </c>
      <c r="AM141" s="92">
        <f t="shared" si="37"/>
        <v>1</v>
      </c>
      <c r="AN141" s="92">
        <f t="shared" si="37"/>
        <v>1</v>
      </c>
      <c r="AO141" s="92">
        <f t="shared" si="37"/>
        <v>1</v>
      </c>
      <c r="AP141" s="92">
        <f t="shared" si="37"/>
        <v>0</v>
      </c>
      <c r="AQ141" s="92">
        <f t="shared" si="37"/>
        <v>1</v>
      </c>
      <c r="AR141" s="92">
        <f t="shared" si="37"/>
        <v>1</v>
      </c>
      <c r="AS141" s="92">
        <f t="shared" si="37"/>
        <v>0</v>
      </c>
      <c r="AT141" s="92">
        <f t="shared" si="37"/>
        <v>1</v>
      </c>
    </row>
    <row r="142" spans="2:46" ht="15.75" x14ac:dyDescent="0.25">
      <c r="B142" s="175"/>
      <c r="D142" s="161" t="s">
        <v>467</v>
      </c>
      <c r="E142" s="173" t="s">
        <v>493</v>
      </c>
      <c r="F142" s="92">
        <f t="shared" ref="F142:AT142" si="38">IF(AND(F96&gt;=0,F96&lt;=60),1,0)</f>
        <v>1</v>
      </c>
      <c r="G142" s="92">
        <f t="shared" si="38"/>
        <v>0</v>
      </c>
      <c r="H142" s="92">
        <f t="shared" si="38"/>
        <v>1</v>
      </c>
      <c r="I142" s="92">
        <f t="shared" si="38"/>
        <v>0</v>
      </c>
      <c r="J142" s="92">
        <f t="shared" si="38"/>
        <v>0</v>
      </c>
      <c r="K142" s="92">
        <f t="shared" si="38"/>
        <v>0</v>
      </c>
      <c r="L142" s="92">
        <f t="shared" si="38"/>
        <v>1</v>
      </c>
      <c r="M142" s="92">
        <f t="shared" si="38"/>
        <v>0</v>
      </c>
      <c r="N142" s="92">
        <f t="shared" si="38"/>
        <v>1</v>
      </c>
      <c r="O142" s="92">
        <f t="shared" si="38"/>
        <v>1</v>
      </c>
      <c r="P142" s="92">
        <f t="shared" si="38"/>
        <v>0</v>
      </c>
      <c r="Q142" s="92">
        <f t="shared" si="38"/>
        <v>1</v>
      </c>
      <c r="R142" s="92">
        <f t="shared" si="38"/>
        <v>1</v>
      </c>
      <c r="S142" s="92">
        <f t="shared" si="38"/>
        <v>1</v>
      </c>
      <c r="T142" s="92">
        <f t="shared" si="38"/>
        <v>0</v>
      </c>
      <c r="U142" s="92">
        <f t="shared" si="38"/>
        <v>0</v>
      </c>
      <c r="V142" s="92">
        <f t="shared" si="38"/>
        <v>0</v>
      </c>
      <c r="W142" s="92">
        <f t="shared" si="38"/>
        <v>0</v>
      </c>
      <c r="X142" s="92">
        <f t="shared" si="38"/>
        <v>1</v>
      </c>
      <c r="Y142" s="92">
        <f t="shared" si="38"/>
        <v>0</v>
      </c>
      <c r="Z142" s="92">
        <f t="shared" si="38"/>
        <v>1</v>
      </c>
      <c r="AA142" s="92">
        <f t="shared" si="38"/>
        <v>0</v>
      </c>
      <c r="AB142" s="92">
        <f t="shared" si="38"/>
        <v>0</v>
      </c>
      <c r="AC142" s="92">
        <f t="shared" si="38"/>
        <v>1</v>
      </c>
      <c r="AD142" s="92">
        <f t="shared" si="38"/>
        <v>0</v>
      </c>
      <c r="AE142" s="92">
        <f t="shared" si="38"/>
        <v>1</v>
      </c>
      <c r="AF142" s="92">
        <f t="shared" si="38"/>
        <v>1</v>
      </c>
      <c r="AG142" s="92">
        <f t="shared" si="38"/>
        <v>0</v>
      </c>
      <c r="AH142" s="92">
        <f t="shared" si="38"/>
        <v>0</v>
      </c>
      <c r="AI142" s="92">
        <f t="shared" si="38"/>
        <v>0</v>
      </c>
      <c r="AJ142" s="92">
        <f t="shared" si="38"/>
        <v>1</v>
      </c>
      <c r="AK142" s="92">
        <f t="shared" si="38"/>
        <v>1</v>
      </c>
      <c r="AL142" s="92">
        <f t="shared" si="38"/>
        <v>1</v>
      </c>
      <c r="AM142" s="92">
        <f t="shared" si="38"/>
        <v>1</v>
      </c>
      <c r="AN142" s="92">
        <f t="shared" si="38"/>
        <v>1</v>
      </c>
      <c r="AO142" s="92">
        <f t="shared" si="38"/>
        <v>1</v>
      </c>
      <c r="AP142" s="92">
        <f t="shared" si="38"/>
        <v>0</v>
      </c>
      <c r="AQ142" s="92">
        <f t="shared" si="38"/>
        <v>1</v>
      </c>
      <c r="AR142" s="92">
        <f t="shared" si="38"/>
        <v>1</v>
      </c>
      <c r="AS142" s="92">
        <f t="shared" si="38"/>
        <v>1</v>
      </c>
      <c r="AT142" s="92">
        <f t="shared" si="38"/>
        <v>1</v>
      </c>
    </row>
    <row r="143" spans="2:46" ht="15.75" x14ac:dyDescent="0.25">
      <c r="B143" s="175"/>
      <c r="D143" s="161" t="s">
        <v>469</v>
      </c>
      <c r="E143" s="173" t="s">
        <v>494</v>
      </c>
      <c r="F143" s="92">
        <f t="shared" ref="F143:AT143" si="39">IF(SUM(F81:F85)=5,1,0)</f>
        <v>0</v>
      </c>
      <c r="G143" s="92">
        <f t="shared" si="39"/>
        <v>1</v>
      </c>
      <c r="H143" s="92">
        <f t="shared" si="39"/>
        <v>1</v>
      </c>
      <c r="I143" s="92">
        <f t="shared" si="39"/>
        <v>1</v>
      </c>
      <c r="J143" s="92">
        <f t="shared" si="39"/>
        <v>0</v>
      </c>
      <c r="K143" s="92">
        <f t="shared" si="39"/>
        <v>1</v>
      </c>
      <c r="L143" s="92">
        <f t="shared" si="39"/>
        <v>1</v>
      </c>
      <c r="M143" s="92">
        <f t="shared" si="39"/>
        <v>0</v>
      </c>
      <c r="N143" s="92">
        <f t="shared" si="39"/>
        <v>1</v>
      </c>
      <c r="O143" s="92">
        <f t="shared" si="39"/>
        <v>1</v>
      </c>
      <c r="P143" s="92">
        <f t="shared" si="39"/>
        <v>0</v>
      </c>
      <c r="Q143" s="92">
        <f t="shared" si="39"/>
        <v>1</v>
      </c>
      <c r="R143" s="92">
        <f t="shared" si="39"/>
        <v>1</v>
      </c>
      <c r="S143" s="92">
        <f t="shared" si="39"/>
        <v>1</v>
      </c>
      <c r="T143" s="92">
        <f t="shared" si="39"/>
        <v>0</v>
      </c>
      <c r="U143" s="92">
        <f t="shared" si="39"/>
        <v>1</v>
      </c>
      <c r="V143" s="92">
        <f t="shared" si="39"/>
        <v>0</v>
      </c>
      <c r="W143" s="92">
        <f t="shared" si="39"/>
        <v>1</v>
      </c>
      <c r="X143" s="92">
        <f t="shared" si="39"/>
        <v>1</v>
      </c>
      <c r="Y143" s="92">
        <f t="shared" si="39"/>
        <v>1</v>
      </c>
      <c r="Z143" s="92">
        <f t="shared" si="39"/>
        <v>1</v>
      </c>
      <c r="AA143" s="92">
        <f t="shared" si="39"/>
        <v>1</v>
      </c>
      <c r="AB143" s="92">
        <f t="shared" si="39"/>
        <v>1</v>
      </c>
      <c r="AC143" s="92">
        <f t="shared" si="39"/>
        <v>1</v>
      </c>
      <c r="AD143" s="92">
        <f t="shared" si="39"/>
        <v>1</v>
      </c>
      <c r="AE143" s="92">
        <f t="shared" si="39"/>
        <v>1</v>
      </c>
      <c r="AF143" s="92">
        <f t="shared" si="39"/>
        <v>1</v>
      </c>
      <c r="AG143" s="92">
        <f t="shared" si="39"/>
        <v>1</v>
      </c>
      <c r="AH143" s="92">
        <f t="shared" si="39"/>
        <v>0</v>
      </c>
      <c r="AI143" s="92">
        <f t="shared" si="39"/>
        <v>1</v>
      </c>
      <c r="AJ143" s="92">
        <f t="shared" si="39"/>
        <v>1</v>
      </c>
      <c r="AK143" s="92">
        <f t="shared" si="39"/>
        <v>1</v>
      </c>
      <c r="AL143" s="92">
        <f t="shared" si="39"/>
        <v>1</v>
      </c>
      <c r="AM143" s="92">
        <f t="shared" si="39"/>
        <v>1</v>
      </c>
      <c r="AN143" s="92">
        <f t="shared" si="39"/>
        <v>1</v>
      </c>
      <c r="AO143" s="92">
        <f t="shared" si="39"/>
        <v>1</v>
      </c>
      <c r="AP143" s="92">
        <f t="shared" si="39"/>
        <v>1</v>
      </c>
      <c r="AQ143" s="92">
        <f t="shared" si="39"/>
        <v>1</v>
      </c>
      <c r="AR143" s="92">
        <f t="shared" si="39"/>
        <v>1</v>
      </c>
      <c r="AS143" s="92">
        <f t="shared" si="39"/>
        <v>1</v>
      </c>
      <c r="AT143" s="92">
        <f t="shared" si="39"/>
        <v>1</v>
      </c>
    </row>
    <row r="144" spans="2:46" ht="15.75" x14ac:dyDescent="0.25">
      <c r="B144" s="175"/>
      <c r="D144" s="161" t="s">
        <v>503</v>
      </c>
      <c r="E144" s="173" t="s">
        <v>495</v>
      </c>
      <c r="F144" s="92">
        <f>(F119+F120+F121+F122+F123+F136+F137+F138+F139+F140+F141+F143)</f>
        <v>7</v>
      </c>
      <c r="G144" s="92">
        <f t="shared" ref="G144:AT144" si="40">(G119+G120+G121+G122+G123+G136+G137+G138+G139+G140+G141+G143)</f>
        <v>5</v>
      </c>
      <c r="H144" s="92">
        <f t="shared" si="40"/>
        <v>6</v>
      </c>
      <c r="I144" s="92">
        <f t="shared" si="40"/>
        <v>4</v>
      </c>
      <c r="J144" s="92">
        <f t="shared" si="40"/>
        <v>5</v>
      </c>
      <c r="K144" s="92">
        <f t="shared" si="40"/>
        <v>4</v>
      </c>
      <c r="L144" s="92">
        <f t="shared" si="40"/>
        <v>6</v>
      </c>
      <c r="M144" s="92">
        <f t="shared" si="40"/>
        <v>3</v>
      </c>
      <c r="N144" s="92">
        <f t="shared" si="40"/>
        <v>5</v>
      </c>
      <c r="O144" s="92">
        <f t="shared" si="40"/>
        <v>8</v>
      </c>
      <c r="P144" s="92">
        <f t="shared" si="40"/>
        <v>5</v>
      </c>
      <c r="Q144" s="92">
        <f t="shared" si="40"/>
        <v>8</v>
      </c>
      <c r="R144" s="92">
        <f t="shared" si="40"/>
        <v>8</v>
      </c>
      <c r="S144" s="92">
        <f t="shared" si="40"/>
        <v>11</v>
      </c>
      <c r="T144" s="92">
        <f t="shared" si="40"/>
        <v>7</v>
      </c>
      <c r="U144" s="92">
        <f t="shared" si="40"/>
        <v>7</v>
      </c>
      <c r="V144" s="92">
        <f t="shared" si="40"/>
        <v>4</v>
      </c>
      <c r="W144" s="92">
        <f t="shared" si="40"/>
        <v>8</v>
      </c>
      <c r="X144" s="92">
        <f t="shared" si="40"/>
        <v>5</v>
      </c>
      <c r="Y144" s="92">
        <f t="shared" si="40"/>
        <v>8</v>
      </c>
      <c r="Z144" s="92">
        <f t="shared" si="40"/>
        <v>9</v>
      </c>
      <c r="AA144" s="92">
        <f t="shared" si="40"/>
        <v>9</v>
      </c>
      <c r="AB144" s="92">
        <f t="shared" si="40"/>
        <v>9</v>
      </c>
      <c r="AC144" s="92">
        <f t="shared" si="40"/>
        <v>9</v>
      </c>
      <c r="AD144" s="92">
        <f t="shared" si="40"/>
        <v>8</v>
      </c>
      <c r="AE144" s="92">
        <f t="shared" si="40"/>
        <v>8</v>
      </c>
      <c r="AF144" s="92">
        <f t="shared" si="40"/>
        <v>11</v>
      </c>
      <c r="AG144" s="92">
        <f t="shared" si="40"/>
        <v>10</v>
      </c>
      <c r="AH144" s="92">
        <f t="shared" si="40"/>
        <v>8</v>
      </c>
      <c r="AI144" s="92">
        <f t="shared" si="40"/>
        <v>9</v>
      </c>
      <c r="AJ144" s="92">
        <f t="shared" si="40"/>
        <v>7</v>
      </c>
      <c r="AK144" s="92">
        <f t="shared" si="40"/>
        <v>10</v>
      </c>
      <c r="AL144" s="92">
        <f t="shared" si="40"/>
        <v>9</v>
      </c>
      <c r="AM144" s="92">
        <f t="shared" si="40"/>
        <v>7</v>
      </c>
      <c r="AN144" s="92">
        <f t="shared" si="40"/>
        <v>8</v>
      </c>
      <c r="AO144" s="92">
        <f t="shared" si="40"/>
        <v>7</v>
      </c>
      <c r="AP144" s="92">
        <f t="shared" si="40"/>
        <v>9</v>
      </c>
      <c r="AQ144" s="92">
        <f t="shared" si="40"/>
        <v>8</v>
      </c>
      <c r="AR144" s="92">
        <f t="shared" si="40"/>
        <v>10</v>
      </c>
      <c r="AS144" s="92">
        <f t="shared" si="40"/>
        <v>9</v>
      </c>
      <c r="AT144" s="92">
        <f t="shared" si="40"/>
        <v>12</v>
      </c>
    </row>
    <row r="145" spans="6:45" ht="15.75" x14ac:dyDescent="0.25">
      <c r="F145" s="92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</row>
    <row r="146" spans="6:45" ht="15.75" x14ac:dyDescent="0.25">
      <c r="F146" s="92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</row>
    <row r="147" spans="6:45" ht="15.75" x14ac:dyDescent="0.25">
      <c r="F147" s="92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</row>
    <row r="148" spans="6:45" ht="15.75" x14ac:dyDescent="0.25">
      <c r="F148" s="92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</row>
    <row r="149" spans="6:45" ht="15.75" x14ac:dyDescent="0.25">
      <c r="F149" s="92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</row>
    <row r="150" spans="6:45" ht="15.75" x14ac:dyDescent="0.25">
      <c r="F150" s="92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</row>
    <row r="151" spans="6:45" ht="15.75" x14ac:dyDescent="0.25">
      <c r="F151" s="92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</row>
    <row r="152" spans="6:45" ht="15.75" x14ac:dyDescent="0.25">
      <c r="F152" s="92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</row>
    <row r="153" spans="6:45" ht="15.75" x14ac:dyDescent="0.25">
      <c r="F153" s="92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</row>
    <row r="154" spans="6:45" ht="15.75" x14ac:dyDescent="0.25">
      <c r="F154" s="92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</row>
    <row r="155" spans="6:45" ht="15.75" x14ac:dyDescent="0.25">
      <c r="F155" s="92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</row>
    <row r="156" spans="6:45" ht="15.75" x14ac:dyDescent="0.25">
      <c r="F156" s="92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</row>
    <row r="157" spans="6:45" ht="15.75" x14ac:dyDescent="0.25">
      <c r="F157" s="92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</row>
    <row r="158" spans="6:45" ht="15.75" x14ac:dyDescent="0.25"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</row>
    <row r="159" spans="6:45" ht="15.75" x14ac:dyDescent="0.25"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</row>
    <row r="160" spans="6:45" ht="15.75" x14ac:dyDescent="0.25"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</row>
    <row r="161" spans="6:45" ht="15.75" x14ac:dyDescent="0.25"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</row>
    <row r="162" spans="6:45" ht="15.75" x14ac:dyDescent="0.25"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</row>
    <row r="163" spans="6:45" ht="15.75" x14ac:dyDescent="0.25"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</row>
    <row r="164" spans="6:45" ht="15.75" x14ac:dyDescent="0.25"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</row>
    <row r="165" spans="6:45" ht="15.75" x14ac:dyDescent="0.25"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</row>
    <row r="166" spans="6:45" ht="15.75" x14ac:dyDescent="0.25"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</row>
    <row r="167" spans="6:45" ht="15.75" x14ac:dyDescent="0.25"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59"/>
    </row>
    <row r="168" spans="6:45" ht="15.75" x14ac:dyDescent="0.25"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</row>
    <row r="169" spans="6:45" ht="15.75" x14ac:dyDescent="0.25"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</row>
    <row r="170" spans="6:45" ht="15.75" x14ac:dyDescent="0.25"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</row>
    <row r="171" spans="6:45" ht="15.75" x14ac:dyDescent="0.25"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</row>
    <row r="172" spans="6:45" ht="15.75" x14ac:dyDescent="0.25"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</row>
    <row r="173" spans="6:45" ht="15.75" x14ac:dyDescent="0.25"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</row>
    <row r="174" spans="6:45" ht="15.75" x14ac:dyDescent="0.25"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</row>
    <row r="175" spans="6:45" ht="15.75" x14ac:dyDescent="0.25"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</row>
    <row r="176" spans="6:45" ht="15.75" x14ac:dyDescent="0.25"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</row>
    <row r="177" spans="6:45" ht="15.75" x14ac:dyDescent="0.25"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</row>
    <row r="178" spans="6:45" ht="15.75" x14ac:dyDescent="0.25"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</row>
    <row r="179" spans="6:45" ht="15.75" x14ac:dyDescent="0.25"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59"/>
    </row>
    <row r="180" spans="6:45" ht="15.75" x14ac:dyDescent="0.25"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</row>
    <row r="181" spans="6:45" ht="15.75" x14ac:dyDescent="0.25"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</row>
    <row r="182" spans="6:45" ht="15.75" x14ac:dyDescent="0.25"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59"/>
    </row>
    <row r="183" spans="6:45" ht="15.75" x14ac:dyDescent="0.25"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</row>
    <row r="184" spans="6:45" ht="15.75" x14ac:dyDescent="0.25"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</row>
    <row r="185" spans="6:45" ht="15.75" x14ac:dyDescent="0.25"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</row>
    <row r="186" spans="6:45" ht="15.75" x14ac:dyDescent="0.25"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</row>
    <row r="187" spans="6:45" ht="15.75" x14ac:dyDescent="0.25"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</row>
    <row r="188" spans="6:45" ht="15.75" x14ac:dyDescent="0.25"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</row>
    <row r="189" spans="6:45" ht="15.75" x14ac:dyDescent="0.25"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</row>
    <row r="190" spans="6:45" ht="15.75" x14ac:dyDescent="0.25"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</row>
    <row r="191" spans="6:45" ht="15.75" x14ac:dyDescent="0.25"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</row>
    <row r="192" spans="6:45" ht="15.75" x14ac:dyDescent="0.25"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</row>
    <row r="193" spans="6:45" ht="15.75" x14ac:dyDescent="0.25"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</row>
    <row r="194" spans="6:45" ht="15.75" x14ac:dyDescent="0.25"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</row>
    <row r="195" spans="6:45" ht="15.75" x14ac:dyDescent="0.25"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</row>
    <row r="196" spans="6:45" ht="15.75" x14ac:dyDescent="0.25"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</row>
    <row r="197" spans="6:45" ht="15.75" x14ac:dyDescent="0.25"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</row>
    <row r="198" spans="6:45" ht="15.75" x14ac:dyDescent="0.25"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</row>
    <row r="199" spans="6:45" ht="15.75" x14ac:dyDescent="0.25"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59"/>
    </row>
    <row r="200" spans="6:45" ht="15.75" x14ac:dyDescent="0.25"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59"/>
    </row>
    <row r="201" spans="6:45" ht="15.75" x14ac:dyDescent="0.25"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59"/>
    </row>
    <row r="202" spans="6:45" ht="15.75" x14ac:dyDescent="0.25"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  <c r="AA202" s="159"/>
      <c r="AB202" s="159"/>
      <c r="AC202" s="159"/>
      <c r="AD202" s="159"/>
      <c r="AE202" s="159"/>
      <c r="AF202" s="159"/>
      <c r="AG202" s="159"/>
      <c r="AH202" s="159"/>
      <c r="AI202" s="159"/>
      <c r="AJ202" s="159"/>
      <c r="AK202" s="159"/>
      <c r="AL202" s="159"/>
      <c r="AM202" s="159"/>
      <c r="AN202" s="159"/>
      <c r="AO202" s="159"/>
      <c r="AP202" s="159"/>
      <c r="AQ202" s="159"/>
      <c r="AR202" s="159"/>
      <c r="AS202" s="159"/>
    </row>
    <row r="203" spans="6:45" ht="15.75" x14ac:dyDescent="0.25"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</row>
    <row r="204" spans="6:45" ht="15.75" x14ac:dyDescent="0.25"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</row>
    <row r="205" spans="6:45" ht="15.75" x14ac:dyDescent="0.25"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</row>
    <row r="206" spans="6:45" ht="15.75" x14ac:dyDescent="0.25"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</row>
    <row r="207" spans="6:45" ht="15.75" x14ac:dyDescent="0.25"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</row>
    <row r="208" spans="6:45" ht="15.75" x14ac:dyDescent="0.25"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</row>
    <row r="209" spans="6:45" ht="15.75" x14ac:dyDescent="0.25"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</row>
    <row r="210" spans="6:45" ht="15.75" x14ac:dyDescent="0.25"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</row>
    <row r="211" spans="6:45" ht="15.75" x14ac:dyDescent="0.25"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</row>
    <row r="212" spans="6:45" ht="15.75" x14ac:dyDescent="0.25"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</row>
    <row r="213" spans="6:45" ht="15.75" x14ac:dyDescent="0.25"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</row>
    <row r="214" spans="6:45" ht="15.75" x14ac:dyDescent="0.25"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</row>
    <row r="215" spans="6:45" ht="15.75" x14ac:dyDescent="0.25"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</row>
    <row r="216" spans="6:45" ht="15.75" x14ac:dyDescent="0.25"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59"/>
    </row>
    <row r="217" spans="6:45" ht="15.75" x14ac:dyDescent="0.25"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</row>
    <row r="218" spans="6:45" ht="15.75" x14ac:dyDescent="0.25"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</row>
    <row r="219" spans="6:45" ht="15.75" x14ac:dyDescent="0.25"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</row>
    <row r="220" spans="6:45" ht="15.75" x14ac:dyDescent="0.25"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</row>
    <row r="221" spans="6:45" ht="15.75" x14ac:dyDescent="0.25"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59"/>
      <c r="AP221" s="159"/>
      <c r="AQ221" s="159"/>
      <c r="AR221" s="159"/>
      <c r="AS221" s="159"/>
    </row>
    <row r="222" spans="6:45" ht="15.75" x14ac:dyDescent="0.25"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</row>
    <row r="223" spans="6:45" ht="15.75" x14ac:dyDescent="0.25"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</row>
    <row r="224" spans="6:45" ht="15.75" x14ac:dyDescent="0.25"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</row>
    <row r="225" spans="6:45" ht="15.75" x14ac:dyDescent="0.25"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</row>
    <row r="226" spans="6:45" ht="15.75" x14ac:dyDescent="0.25"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</row>
    <row r="227" spans="6:45" ht="15.75" x14ac:dyDescent="0.25"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</row>
    <row r="228" spans="6:45" ht="15.75" x14ac:dyDescent="0.25"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</row>
    <row r="229" spans="6:45" ht="15.75" x14ac:dyDescent="0.25"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</row>
    <row r="230" spans="6:45" ht="15.75" x14ac:dyDescent="0.25"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</row>
    <row r="231" spans="6:45" ht="15.75" x14ac:dyDescent="0.25"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</row>
    <row r="232" spans="6:45" ht="15.75" x14ac:dyDescent="0.25"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</row>
    <row r="233" spans="6:45" ht="15.75" x14ac:dyDescent="0.25"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</row>
    <row r="234" spans="6:45" ht="15.75" x14ac:dyDescent="0.25"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</row>
    <row r="235" spans="6:45" ht="15.75" x14ac:dyDescent="0.25"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  <c r="AA235" s="159"/>
      <c r="AB235" s="159"/>
      <c r="AC235" s="159"/>
      <c r="AD235" s="159"/>
      <c r="AE235" s="159"/>
      <c r="AF235" s="159"/>
      <c r="AG235" s="159"/>
      <c r="AH235" s="159"/>
      <c r="AI235" s="159"/>
      <c r="AJ235" s="159"/>
      <c r="AK235" s="159"/>
      <c r="AL235" s="159"/>
      <c r="AM235" s="159"/>
      <c r="AN235" s="159"/>
      <c r="AO235" s="159"/>
      <c r="AP235" s="159"/>
      <c r="AQ235" s="159"/>
      <c r="AR235" s="159"/>
      <c r="AS235" s="159"/>
    </row>
    <row r="236" spans="6:45" ht="15.75" x14ac:dyDescent="0.25"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59"/>
      <c r="Z236" s="159"/>
      <c r="AA236" s="159"/>
      <c r="AB236" s="159"/>
      <c r="AC236" s="159"/>
      <c r="AD236" s="159"/>
      <c r="AE236" s="159"/>
      <c r="AF236" s="159"/>
      <c r="AG236" s="159"/>
      <c r="AH236" s="159"/>
      <c r="AI236" s="159"/>
      <c r="AJ236" s="159"/>
      <c r="AK236" s="159"/>
      <c r="AL236" s="159"/>
      <c r="AM236" s="159"/>
      <c r="AN236" s="159"/>
      <c r="AO236" s="159"/>
      <c r="AP236" s="159"/>
      <c r="AQ236" s="159"/>
      <c r="AR236" s="159"/>
      <c r="AS236" s="159"/>
    </row>
    <row r="237" spans="6:45" ht="15.75" x14ac:dyDescent="0.25"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  <c r="AA237" s="159"/>
      <c r="AB237" s="159"/>
      <c r="AC237" s="159"/>
      <c r="AD237" s="159"/>
      <c r="AE237" s="159"/>
      <c r="AF237" s="159"/>
      <c r="AG237" s="159"/>
      <c r="AH237" s="159"/>
      <c r="AI237" s="159"/>
      <c r="AJ237" s="159"/>
      <c r="AK237" s="159"/>
      <c r="AL237" s="159"/>
      <c r="AM237" s="159"/>
      <c r="AN237" s="159"/>
      <c r="AO237" s="159"/>
      <c r="AP237" s="159"/>
      <c r="AQ237" s="159"/>
      <c r="AR237" s="159"/>
      <c r="AS237" s="159"/>
    </row>
    <row r="238" spans="6:45" ht="15.75" x14ac:dyDescent="0.25"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59"/>
      <c r="Z238" s="159"/>
      <c r="AA238" s="159"/>
      <c r="AB238" s="159"/>
      <c r="AC238" s="159"/>
      <c r="AD238" s="159"/>
      <c r="AE238" s="159"/>
      <c r="AF238" s="159"/>
      <c r="AG238" s="159"/>
      <c r="AH238" s="159"/>
      <c r="AI238" s="159"/>
      <c r="AJ238" s="159"/>
      <c r="AK238" s="159"/>
      <c r="AL238" s="159"/>
      <c r="AM238" s="159"/>
      <c r="AN238" s="159"/>
      <c r="AO238" s="159"/>
      <c r="AP238" s="159"/>
      <c r="AQ238" s="159"/>
      <c r="AR238" s="159"/>
      <c r="AS238" s="159"/>
    </row>
    <row r="239" spans="6:45" ht="15.75" x14ac:dyDescent="0.25"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  <c r="AA239" s="159"/>
      <c r="AB239" s="159"/>
      <c r="AC239" s="159"/>
      <c r="AD239" s="159"/>
      <c r="AE239" s="159"/>
      <c r="AF239" s="159"/>
      <c r="AG239" s="159"/>
      <c r="AH239" s="159"/>
      <c r="AI239" s="159"/>
      <c r="AJ239" s="159"/>
      <c r="AK239" s="159"/>
      <c r="AL239" s="159"/>
      <c r="AM239" s="159"/>
      <c r="AN239" s="159"/>
      <c r="AO239" s="159"/>
      <c r="AP239" s="159"/>
      <c r="AQ239" s="159"/>
      <c r="AR239" s="159"/>
      <c r="AS239" s="159"/>
    </row>
    <row r="240" spans="6:45" ht="15.75" x14ac:dyDescent="0.25"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</row>
    <row r="241" spans="6:45" ht="15.75" x14ac:dyDescent="0.25"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</row>
    <row r="242" spans="6:45" ht="15.75" x14ac:dyDescent="0.25"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</row>
    <row r="243" spans="6:45" ht="15.75" x14ac:dyDescent="0.25"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</row>
    <row r="244" spans="6:45" ht="15.75" x14ac:dyDescent="0.25"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</row>
    <row r="245" spans="6:45" ht="15.75" x14ac:dyDescent="0.25"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</row>
    <row r="246" spans="6:45" ht="15.75" x14ac:dyDescent="0.25"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</row>
    <row r="247" spans="6:45" ht="15.75" x14ac:dyDescent="0.25"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</row>
    <row r="248" spans="6:45" ht="15.75" x14ac:dyDescent="0.25"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</row>
    <row r="249" spans="6:45" ht="15.75" x14ac:dyDescent="0.25"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</row>
    <row r="250" spans="6:45" ht="15.75" x14ac:dyDescent="0.25"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</row>
    <row r="251" spans="6:45" ht="15.75" x14ac:dyDescent="0.25"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</row>
    <row r="252" spans="6:45" ht="15.75" x14ac:dyDescent="0.25"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</row>
    <row r="253" spans="6:45" ht="15.75" x14ac:dyDescent="0.25"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</row>
    <row r="254" spans="6:45" ht="15.75" x14ac:dyDescent="0.25"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  <c r="AA254" s="159"/>
      <c r="AB254" s="159"/>
      <c r="AC254" s="159"/>
      <c r="AD254" s="159"/>
      <c r="AE254" s="159"/>
      <c r="AF254" s="159"/>
      <c r="AG254" s="159"/>
      <c r="AH254" s="159"/>
      <c r="AI254" s="159"/>
      <c r="AJ254" s="159"/>
      <c r="AK254" s="159"/>
      <c r="AL254" s="159"/>
      <c r="AM254" s="159"/>
      <c r="AN254" s="159"/>
      <c r="AO254" s="159"/>
      <c r="AP254" s="159"/>
      <c r="AQ254" s="159"/>
      <c r="AR254" s="159"/>
      <c r="AS254" s="159"/>
    </row>
    <row r="255" spans="6:45" ht="15.75" x14ac:dyDescent="0.25"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  <c r="AA255" s="159"/>
      <c r="AB255" s="159"/>
      <c r="AC255" s="159"/>
      <c r="AD255" s="159"/>
      <c r="AE255" s="159"/>
      <c r="AF255" s="159"/>
      <c r="AG255" s="159"/>
      <c r="AH255" s="159"/>
      <c r="AI255" s="159"/>
      <c r="AJ255" s="159"/>
      <c r="AK255" s="159"/>
      <c r="AL255" s="159"/>
      <c r="AM255" s="159"/>
      <c r="AN255" s="159"/>
      <c r="AO255" s="159"/>
      <c r="AP255" s="159"/>
      <c r="AQ255" s="159"/>
      <c r="AR255" s="159"/>
      <c r="AS255" s="159"/>
    </row>
    <row r="256" spans="6:45" ht="15.75" x14ac:dyDescent="0.25"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  <c r="AA256" s="159"/>
      <c r="AB256" s="159"/>
      <c r="AC256" s="159"/>
      <c r="AD256" s="159"/>
      <c r="AE256" s="159"/>
      <c r="AF256" s="159"/>
      <c r="AG256" s="159"/>
      <c r="AH256" s="159"/>
      <c r="AI256" s="159"/>
      <c r="AJ256" s="159"/>
      <c r="AK256" s="159"/>
      <c r="AL256" s="159"/>
      <c r="AM256" s="159"/>
      <c r="AN256" s="159"/>
      <c r="AO256" s="159"/>
      <c r="AP256" s="159"/>
      <c r="AQ256" s="159"/>
      <c r="AR256" s="159"/>
      <c r="AS256" s="159"/>
    </row>
    <row r="257" spans="6:45" ht="15.75" x14ac:dyDescent="0.25"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  <c r="AA257" s="159"/>
      <c r="AB257" s="159"/>
      <c r="AC257" s="159"/>
      <c r="AD257" s="159"/>
      <c r="AE257" s="159"/>
      <c r="AF257" s="159"/>
      <c r="AG257" s="159"/>
      <c r="AH257" s="159"/>
      <c r="AI257" s="159"/>
      <c r="AJ257" s="159"/>
      <c r="AK257" s="159"/>
      <c r="AL257" s="159"/>
      <c r="AM257" s="159"/>
      <c r="AN257" s="159"/>
      <c r="AO257" s="159"/>
      <c r="AP257" s="159"/>
      <c r="AQ257" s="159"/>
      <c r="AR257" s="159"/>
      <c r="AS257" s="159"/>
    </row>
    <row r="258" spans="6:45" ht="15.75" x14ac:dyDescent="0.25"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</row>
    <row r="259" spans="6:45" ht="15.75" x14ac:dyDescent="0.25"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</row>
    <row r="260" spans="6:45" ht="15.75" x14ac:dyDescent="0.25"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</row>
    <row r="261" spans="6:45" ht="15.75" x14ac:dyDescent="0.25"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</row>
    <row r="262" spans="6:45" ht="15.75" x14ac:dyDescent="0.25"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</row>
    <row r="263" spans="6:45" ht="15.75" x14ac:dyDescent="0.25"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</row>
    <row r="264" spans="6:45" ht="15.75" x14ac:dyDescent="0.25"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</row>
    <row r="265" spans="6:45" ht="15.75" x14ac:dyDescent="0.25"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</row>
    <row r="266" spans="6:45" ht="15.75" x14ac:dyDescent="0.25"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</row>
    <row r="267" spans="6:45" ht="15.75" x14ac:dyDescent="0.25"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</row>
    <row r="268" spans="6:45" ht="15.75" x14ac:dyDescent="0.25"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  <c r="AB268" s="159"/>
      <c r="AC268" s="159"/>
      <c r="AD268" s="159"/>
      <c r="AE268" s="159"/>
      <c r="AF268" s="159"/>
      <c r="AG268" s="159"/>
      <c r="AH268" s="159"/>
      <c r="AI268" s="159"/>
      <c r="AJ268" s="159"/>
      <c r="AK268" s="159"/>
      <c r="AL268" s="159"/>
      <c r="AM268" s="159"/>
      <c r="AN268" s="159"/>
      <c r="AO268" s="159"/>
      <c r="AP268" s="159"/>
      <c r="AQ268" s="159"/>
      <c r="AR268" s="159"/>
      <c r="AS268" s="159"/>
    </row>
    <row r="269" spans="6:45" ht="15.75" x14ac:dyDescent="0.25"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  <c r="AA269" s="159"/>
      <c r="AB269" s="159"/>
      <c r="AC269" s="159"/>
      <c r="AD269" s="159"/>
      <c r="AE269" s="159"/>
      <c r="AF269" s="159"/>
      <c r="AG269" s="159"/>
      <c r="AH269" s="159"/>
      <c r="AI269" s="159"/>
      <c r="AJ269" s="159"/>
      <c r="AK269" s="159"/>
      <c r="AL269" s="159"/>
      <c r="AM269" s="159"/>
      <c r="AN269" s="159"/>
      <c r="AO269" s="159"/>
      <c r="AP269" s="159"/>
      <c r="AQ269" s="159"/>
      <c r="AR269" s="159"/>
      <c r="AS269" s="159"/>
    </row>
    <row r="270" spans="6:45" ht="15.75" x14ac:dyDescent="0.25"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  <c r="AA270" s="159"/>
      <c r="AB270" s="159"/>
      <c r="AC270" s="159"/>
      <c r="AD270" s="159"/>
      <c r="AE270" s="159"/>
      <c r="AF270" s="159"/>
      <c r="AG270" s="159"/>
      <c r="AH270" s="159"/>
      <c r="AI270" s="159"/>
      <c r="AJ270" s="159"/>
      <c r="AK270" s="159"/>
      <c r="AL270" s="159"/>
      <c r="AM270" s="159"/>
      <c r="AN270" s="159"/>
      <c r="AO270" s="159"/>
      <c r="AP270" s="159"/>
      <c r="AQ270" s="159"/>
      <c r="AR270" s="159"/>
      <c r="AS270" s="159"/>
    </row>
    <row r="271" spans="6:45" ht="15.75" x14ac:dyDescent="0.25"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  <c r="AB271" s="159"/>
      <c r="AC271" s="159"/>
      <c r="AD271" s="159"/>
      <c r="AE271" s="159"/>
      <c r="AF271" s="159"/>
      <c r="AG271" s="159"/>
      <c r="AH271" s="159"/>
      <c r="AI271" s="159"/>
      <c r="AJ271" s="159"/>
      <c r="AK271" s="159"/>
      <c r="AL271" s="159"/>
      <c r="AM271" s="159"/>
      <c r="AN271" s="159"/>
      <c r="AO271" s="159"/>
      <c r="AP271" s="159"/>
      <c r="AQ271" s="159"/>
      <c r="AR271" s="159"/>
      <c r="AS271" s="159"/>
    </row>
    <row r="272" spans="6:45" ht="15.75" x14ac:dyDescent="0.25"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59"/>
    </row>
    <row r="273" spans="6:45" ht="15.75" x14ac:dyDescent="0.25"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59"/>
    </row>
    <row r="274" spans="6:45" ht="15.75" x14ac:dyDescent="0.25"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59"/>
    </row>
    <row r="275" spans="6:45" ht="15.75" x14ac:dyDescent="0.25"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</row>
    <row r="276" spans="6:45" ht="15.75" x14ac:dyDescent="0.25"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</row>
    <row r="277" spans="6:45" ht="15.75" x14ac:dyDescent="0.25"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</row>
    <row r="278" spans="6:45" ht="15.75" x14ac:dyDescent="0.25"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</row>
    <row r="279" spans="6:45" ht="15.75" x14ac:dyDescent="0.25"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</row>
    <row r="280" spans="6:45" ht="15.75" x14ac:dyDescent="0.25"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</row>
    <row r="281" spans="6:45" ht="15.75" x14ac:dyDescent="0.25"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</row>
    <row r="282" spans="6:45" ht="15.75" x14ac:dyDescent="0.25"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</row>
    <row r="283" spans="6:45" ht="15.75" x14ac:dyDescent="0.25"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</row>
    <row r="284" spans="6:45" ht="15.75" x14ac:dyDescent="0.25"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</row>
    <row r="285" spans="6:45" ht="15.75" x14ac:dyDescent="0.25"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</row>
    <row r="286" spans="6:45" ht="15.75" x14ac:dyDescent="0.25"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</row>
    <row r="287" spans="6:45" ht="15.75" x14ac:dyDescent="0.25"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  <c r="AB287" s="159"/>
      <c r="AC287" s="159"/>
      <c r="AD287" s="159"/>
      <c r="AE287" s="159"/>
      <c r="AF287" s="159"/>
      <c r="AG287" s="159"/>
      <c r="AH287" s="159"/>
      <c r="AI287" s="159"/>
      <c r="AJ287" s="159"/>
      <c r="AK287" s="159"/>
      <c r="AL287" s="159"/>
      <c r="AM287" s="159"/>
      <c r="AN287" s="159"/>
      <c r="AO287" s="159"/>
      <c r="AP287" s="159"/>
      <c r="AQ287" s="159"/>
      <c r="AR287" s="159"/>
      <c r="AS287" s="159"/>
    </row>
    <row r="288" spans="6:45" ht="15.75" x14ac:dyDescent="0.25"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  <c r="AA288" s="159"/>
      <c r="AB288" s="159"/>
      <c r="AC288" s="159"/>
      <c r="AD288" s="159"/>
      <c r="AE288" s="159"/>
      <c r="AF288" s="159"/>
      <c r="AG288" s="159"/>
      <c r="AH288" s="159"/>
      <c r="AI288" s="159"/>
      <c r="AJ288" s="159"/>
      <c r="AK288" s="159"/>
      <c r="AL288" s="159"/>
      <c r="AM288" s="159"/>
      <c r="AN288" s="159"/>
      <c r="AO288" s="159"/>
      <c r="AP288" s="159"/>
      <c r="AQ288" s="159"/>
      <c r="AR288" s="159"/>
      <c r="AS288" s="159"/>
    </row>
    <row r="289" spans="6:45" ht="15.75" x14ac:dyDescent="0.25"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  <c r="AB289" s="159"/>
      <c r="AC289" s="159"/>
      <c r="AD289" s="159"/>
      <c r="AE289" s="159"/>
      <c r="AF289" s="159"/>
      <c r="AG289" s="159"/>
      <c r="AH289" s="159"/>
      <c r="AI289" s="159"/>
      <c r="AJ289" s="159"/>
      <c r="AK289" s="159"/>
      <c r="AL289" s="159"/>
      <c r="AM289" s="159"/>
      <c r="AN289" s="159"/>
      <c r="AO289" s="159"/>
      <c r="AP289" s="159"/>
      <c r="AQ289" s="159"/>
      <c r="AR289" s="159"/>
      <c r="AS289" s="159"/>
    </row>
    <row r="290" spans="6:45" ht="15.75" x14ac:dyDescent="0.25"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  <c r="AA290" s="159"/>
      <c r="AB290" s="159"/>
      <c r="AC290" s="159"/>
      <c r="AD290" s="159"/>
      <c r="AE290" s="159"/>
      <c r="AF290" s="159"/>
      <c r="AG290" s="159"/>
      <c r="AH290" s="159"/>
      <c r="AI290" s="159"/>
      <c r="AJ290" s="159"/>
      <c r="AK290" s="159"/>
      <c r="AL290" s="159"/>
      <c r="AM290" s="159"/>
      <c r="AN290" s="159"/>
      <c r="AO290" s="159"/>
      <c r="AP290" s="159"/>
      <c r="AQ290" s="159"/>
      <c r="AR290" s="159"/>
      <c r="AS290" s="159"/>
    </row>
    <row r="291" spans="6:45" ht="15.75" x14ac:dyDescent="0.25"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  <c r="AA291" s="159"/>
      <c r="AB291" s="159"/>
      <c r="AC291" s="159"/>
      <c r="AD291" s="159"/>
      <c r="AE291" s="159"/>
      <c r="AF291" s="159"/>
      <c r="AG291" s="159"/>
      <c r="AH291" s="159"/>
      <c r="AI291" s="159"/>
      <c r="AJ291" s="159"/>
      <c r="AK291" s="159"/>
      <c r="AL291" s="159"/>
      <c r="AM291" s="159"/>
      <c r="AN291" s="159"/>
      <c r="AO291" s="159"/>
      <c r="AP291" s="159"/>
      <c r="AQ291" s="159"/>
      <c r="AR291" s="159"/>
      <c r="AS291" s="159"/>
    </row>
    <row r="292" spans="6:45" ht="15.75" x14ac:dyDescent="0.25"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59"/>
      <c r="Z292" s="159"/>
      <c r="AA292" s="159"/>
      <c r="AB292" s="159"/>
      <c r="AC292" s="159"/>
      <c r="AD292" s="159"/>
      <c r="AE292" s="159"/>
      <c r="AF292" s="159"/>
      <c r="AG292" s="159"/>
      <c r="AH292" s="159"/>
      <c r="AI292" s="159"/>
      <c r="AJ292" s="159"/>
      <c r="AK292" s="159"/>
      <c r="AL292" s="159"/>
      <c r="AM292" s="159"/>
      <c r="AN292" s="159"/>
      <c r="AO292" s="159"/>
      <c r="AP292" s="159"/>
      <c r="AQ292" s="159"/>
      <c r="AR292" s="159"/>
      <c r="AS292" s="159"/>
    </row>
    <row r="293" spans="6:45" ht="15.75" x14ac:dyDescent="0.25"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  <c r="AB293" s="159"/>
      <c r="AC293" s="159"/>
      <c r="AD293" s="159"/>
      <c r="AE293" s="159"/>
      <c r="AF293" s="159"/>
      <c r="AG293" s="159"/>
      <c r="AH293" s="159"/>
      <c r="AI293" s="159"/>
      <c r="AJ293" s="159"/>
      <c r="AK293" s="159"/>
      <c r="AL293" s="159"/>
      <c r="AM293" s="159"/>
      <c r="AN293" s="159"/>
      <c r="AO293" s="159"/>
      <c r="AP293" s="159"/>
      <c r="AQ293" s="159"/>
      <c r="AR293" s="159"/>
      <c r="AS293" s="159"/>
    </row>
    <row r="294" spans="6:45" ht="15.75" x14ac:dyDescent="0.25"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</row>
    <row r="295" spans="6:45" ht="15.75" x14ac:dyDescent="0.25"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</row>
    <row r="296" spans="6:45" ht="15.75" x14ac:dyDescent="0.25"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</row>
    <row r="297" spans="6:45" ht="15.75" x14ac:dyDescent="0.25"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</row>
    <row r="298" spans="6:45" ht="15.75" x14ac:dyDescent="0.25"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</row>
    <row r="299" spans="6:45" ht="15.75" x14ac:dyDescent="0.25"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</row>
    <row r="300" spans="6:45" ht="15.75" x14ac:dyDescent="0.25"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</row>
    <row r="301" spans="6:45" ht="15.75" x14ac:dyDescent="0.25"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</row>
    <row r="302" spans="6:45" ht="15.75" x14ac:dyDescent="0.25"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</row>
    <row r="303" spans="6:45" ht="15.75" x14ac:dyDescent="0.25"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59"/>
    </row>
    <row r="304" spans="6:45" ht="15.75" x14ac:dyDescent="0.25"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</row>
    <row r="305" spans="6:45" ht="15.75" x14ac:dyDescent="0.25"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9"/>
      <c r="Y305" s="159"/>
      <c r="Z305" s="159"/>
      <c r="AA305" s="159"/>
      <c r="AB305" s="159"/>
      <c r="AC305" s="159"/>
      <c r="AD305" s="159"/>
      <c r="AE305" s="159"/>
      <c r="AF305" s="159"/>
      <c r="AG305" s="159"/>
      <c r="AH305" s="159"/>
      <c r="AI305" s="159"/>
      <c r="AJ305" s="159"/>
      <c r="AK305" s="159"/>
      <c r="AL305" s="159"/>
      <c r="AM305" s="159"/>
      <c r="AN305" s="159"/>
      <c r="AO305" s="159"/>
      <c r="AP305" s="159"/>
      <c r="AQ305" s="159"/>
      <c r="AR305" s="159"/>
      <c r="AS305" s="159"/>
    </row>
    <row r="306" spans="6:45" ht="15.75" x14ac:dyDescent="0.25"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</row>
    <row r="307" spans="6:45" ht="15.75" x14ac:dyDescent="0.25"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  <c r="AA307" s="159"/>
      <c r="AB307" s="159"/>
      <c r="AC307" s="159"/>
      <c r="AD307" s="159"/>
      <c r="AE307" s="159"/>
      <c r="AF307" s="159"/>
      <c r="AG307" s="159"/>
      <c r="AH307" s="159"/>
      <c r="AI307" s="159"/>
      <c r="AJ307" s="159"/>
      <c r="AK307" s="159"/>
      <c r="AL307" s="159"/>
      <c r="AM307" s="159"/>
      <c r="AN307" s="159"/>
      <c r="AO307" s="159"/>
      <c r="AP307" s="159"/>
      <c r="AQ307" s="159"/>
      <c r="AR307" s="159"/>
      <c r="AS307" s="159"/>
    </row>
    <row r="308" spans="6:45" ht="15.75" x14ac:dyDescent="0.25"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</row>
    <row r="309" spans="6:45" ht="15.75" x14ac:dyDescent="0.25"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  <c r="AA309" s="159"/>
      <c r="AB309" s="159"/>
      <c r="AC309" s="159"/>
      <c r="AD309" s="159"/>
      <c r="AE309" s="159"/>
      <c r="AF309" s="159"/>
      <c r="AG309" s="159"/>
      <c r="AH309" s="159"/>
      <c r="AI309" s="159"/>
      <c r="AJ309" s="159"/>
      <c r="AK309" s="159"/>
      <c r="AL309" s="159"/>
      <c r="AM309" s="159"/>
      <c r="AN309" s="159"/>
      <c r="AO309" s="159"/>
      <c r="AP309" s="159"/>
      <c r="AQ309" s="159"/>
      <c r="AR309" s="159"/>
      <c r="AS309" s="159"/>
    </row>
    <row r="310" spans="6:45" ht="15.75" x14ac:dyDescent="0.25"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  <c r="AB310" s="159"/>
      <c r="AC310" s="159"/>
      <c r="AD310" s="159"/>
      <c r="AE310" s="159"/>
      <c r="AF310" s="159"/>
      <c r="AG310" s="159"/>
      <c r="AH310" s="159"/>
      <c r="AI310" s="159"/>
      <c r="AJ310" s="159"/>
      <c r="AK310" s="159"/>
      <c r="AL310" s="159"/>
      <c r="AM310" s="159"/>
      <c r="AN310" s="159"/>
      <c r="AO310" s="159"/>
      <c r="AP310" s="159"/>
      <c r="AQ310" s="159"/>
      <c r="AR310" s="159"/>
      <c r="AS310" s="159"/>
    </row>
    <row r="311" spans="6:45" ht="15.75" x14ac:dyDescent="0.25"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  <c r="AA311" s="159"/>
      <c r="AB311" s="159"/>
      <c r="AC311" s="159"/>
      <c r="AD311" s="159"/>
      <c r="AE311" s="159"/>
      <c r="AF311" s="159"/>
      <c r="AG311" s="159"/>
      <c r="AH311" s="159"/>
      <c r="AI311" s="159"/>
      <c r="AJ311" s="159"/>
      <c r="AK311" s="159"/>
      <c r="AL311" s="159"/>
      <c r="AM311" s="159"/>
      <c r="AN311" s="159"/>
      <c r="AO311" s="159"/>
      <c r="AP311" s="159"/>
      <c r="AQ311" s="159"/>
      <c r="AR311" s="159"/>
      <c r="AS311" s="159"/>
    </row>
    <row r="312" spans="6:45" ht="15.75" x14ac:dyDescent="0.25"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</row>
    <row r="313" spans="6:45" ht="15.75" x14ac:dyDescent="0.25"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</row>
    <row r="314" spans="6:45" ht="15.75" x14ac:dyDescent="0.25"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</row>
    <row r="315" spans="6:45" ht="15.75" x14ac:dyDescent="0.25"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</row>
    <row r="316" spans="6:45" ht="15.75" x14ac:dyDescent="0.25"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</row>
    <row r="317" spans="6:45" ht="15.75" x14ac:dyDescent="0.25"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</row>
    <row r="318" spans="6:45" ht="15.75" x14ac:dyDescent="0.25"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</row>
    <row r="319" spans="6:45" ht="15.75" x14ac:dyDescent="0.25"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</row>
    <row r="320" spans="6:45" ht="15.75" x14ac:dyDescent="0.25"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</row>
    <row r="321" spans="6:45" ht="15.75" x14ac:dyDescent="0.25"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</row>
    <row r="322" spans="6:45" ht="15.75" x14ac:dyDescent="0.25"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</row>
    <row r="323" spans="6:45" ht="15.75" x14ac:dyDescent="0.25"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  <c r="AA323" s="159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</row>
    <row r="324" spans="6:45" ht="15.75" x14ac:dyDescent="0.25"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  <c r="AA324" s="159"/>
      <c r="AB324" s="159"/>
      <c r="AC324" s="159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</row>
    <row r="325" spans="6:45" ht="15.75" x14ac:dyDescent="0.25"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  <c r="AB325" s="159"/>
      <c r="AC325" s="159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</row>
    <row r="326" spans="6:45" ht="15.75" x14ac:dyDescent="0.25"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  <c r="AC326" s="159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</row>
    <row r="327" spans="6:45" ht="15.75" x14ac:dyDescent="0.25"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  <c r="AA327" s="159"/>
      <c r="AB327" s="159"/>
      <c r="AC327" s="159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</row>
    <row r="328" spans="6:45" ht="15.75" x14ac:dyDescent="0.25"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</row>
    <row r="329" spans="6:45" ht="15.75" x14ac:dyDescent="0.25"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59"/>
    </row>
    <row r="330" spans="6:45" ht="15.75" x14ac:dyDescent="0.25"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</row>
    <row r="331" spans="6:45" ht="15.75" x14ac:dyDescent="0.25"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</row>
    <row r="332" spans="6:45" ht="15.75" x14ac:dyDescent="0.25"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</row>
    <row r="333" spans="6:45" ht="15.75" x14ac:dyDescent="0.25"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</row>
    <row r="334" spans="6:45" ht="15.75" x14ac:dyDescent="0.25"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</row>
    <row r="335" spans="6:45" ht="15.75" x14ac:dyDescent="0.25"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</row>
    <row r="336" spans="6:45" ht="15.75" x14ac:dyDescent="0.25"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</row>
    <row r="337" spans="6:45" ht="15.75" x14ac:dyDescent="0.25"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</row>
    <row r="338" spans="6:45" ht="15.75" x14ac:dyDescent="0.25"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</row>
    <row r="339" spans="6:45" ht="15.75" x14ac:dyDescent="0.25"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</row>
    <row r="340" spans="6:45" ht="15.75" x14ac:dyDescent="0.25"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</row>
    <row r="341" spans="6:45" ht="15.75" x14ac:dyDescent="0.25"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59"/>
      <c r="AS341" s="159"/>
    </row>
    <row r="342" spans="6:45" ht="15.75" x14ac:dyDescent="0.25"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</row>
    <row r="343" spans="6:45" ht="15.75" x14ac:dyDescent="0.25"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</row>
    <row r="344" spans="6:45" ht="15.75" x14ac:dyDescent="0.25"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  <c r="AC344" s="159"/>
      <c r="AD344" s="159"/>
      <c r="AE344" s="159"/>
      <c r="AF344" s="159"/>
      <c r="AG344" s="159"/>
      <c r="AH344" s="159"/>
      <c r="AI344" s="159"/>
      <c r="AJ344" s="159"/>
      <c r="AK344" s="159"/>
      <c r="AL344" s="159"/>
      <c r="AM344" s="159"/>
      <c r="AN344" s="159"/>
      <c r="AO344" s="159"/>
      <c r="AP344" s="159"/>
      <c r="AQ344" s="159"/>
      <c r="AR344" s="159"/>
      <c r="AS344" s="159"/>
    </row>
    <row r="345" spans="6:45" ht="15.75" x14ac:dyDescent="0.25"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  <c r="AA345" s="159"/>
      <c r="AB345" s="159"/>
      <c r="AC345" s="159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</row>
    <row r="346" spans="6:45" ht="15.75" x14ac:dyDescent="0.25"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  <c r="AC346" s="159"/>
      <c r="AD346" s="159"/>
      <c r="AE346" s="159"/>
      <c r="AF346" s="159"/>
      <c r="AG346" s="159"/>
      <c r="AH346" s="159"/>
      <c r="AI346" s="159"/>
      <c r="AJ346" s="159"/>
      <c r="AK346" s="159"/>
      <c r="AL346" s="159"/>
      <c r="AM346" s="159"/>
      <c r="AN346" s="159"/>
      <c r="AO346" s="159"/>
      <c r="AP346" s="159"/>
      <c r="AQ346" s="159"/>
      <c r="AR346" s="159"/>
      <c r="AS346" s="159"/>
    </row>
    <row r="347" spans="6:45" ht="15.75" x14ac:dyDescent="0.25"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9"/>
      <c r="Y347" s="159"/>
      <c r="Z347" s="159"/>
      <c r="AA347" s="159"/>
      <c r="AB347" s="159"/>
      <c r="AC347" s="159"/>
      <c r="AD347" s="159"/>
      <c r="AE347" s="159"/>
      <c r="AF347" s="159"/>
      <c r="AG347" s="159"/>
      <c r="AH347" s="159"/>
      <c r="AI347" s="159"/>
      <c r="AJ347" s="159"/>
      <c r="AK347" s="159"/>
      <c r="AL347" s="159"/>
      <c r="AM347" s="159"/>
      <c r="AN347" s="159"/>
      <c r="AO347" s="159"/>
      <c r="AP347" s="159"/>
      <c r="AQ347" s="159"/>
      <c r="AR347" s="159"/>
      <c r="AS347" s="159"/>
    </row>
    <row r="348" spans="6:45" ht="15.75" x14ac:dyDescent="0.25"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</row>
    <row r="349" spans="6:45" ht="15.75" x14ac:dyDescent="0.25"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</row>
    <row r="350" spans="6:45" ht="15.75" x14ac:dyDescent="0.25"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</row>
    <row r="351" spans="6:45" ht="15.75" x14ac:dyDescent="0.25"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</row>
    <row r="352" spans="6:45" ht="15.75" x14ac:dyDescent="0.25"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</row>
    <row r="353" spans="6:45" ht="15.75" x14ac:dyDescent="0.25"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</row>
    <row r="354" spans="6:45" ht="15.75" x14ac:dyDescent="0.25"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</row>
    <row r="355" spans="6:45" ht="15.75" x14ac:dyDescent="0.25"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</row>
    <row r="356" spans="6:45" ht="15.75" x14ac:dyDescent="0.25"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</row>
    <row r="357" spans="6:45" ht="15.75" x14ac:dyDescent="0.25"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  <c r="AA357" s="159"/>
      <c r="AB357" s="159"/>
      <c r="AC357" s="159"/>
      <c r="AD357" s="159"/>
      <c r="AE357" s="159"/>
      <c r="AF357" s="159"/>
      <c r="AG357" s="159"/>
      <c r="AH357" s="159"/>
      <c r="AI357" s="159"/>
      <c r="AJ357" s="159"/>
      <c r="AK357" s="159"/>
      <c r="AL357" s="159"/>
      <c r="AM357" s="159"/>
      <c r="AN357" s="159"/>
      <c r="AO357" s="159"/>
      <c r="AP357" s="159"/>
      <c r="AQ357" s="159"/>
      <c r="AR357" s="159"/>
      <c r="AS357" s="159"/>
    </row>
    <row r="358" spans="6:45" ht="15.75" x14ac:dyDescent="0.25"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</row>
    <row r="359" spans="6:45" ht="15.75" x14ac:dyDescent="0.25"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</row>
    <row r="360" spans="6:45" ht="15.75" x14ac:dyDescent="0.25"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9"/>
      <c r="AQ360" s="159"/>
      <c r="AR360" s="159"/>
      <c r="AS360" s="159"/>
    </row>
    <row r="361" spans="6:45" ht="15.75" x14ac:dyDescent="0.25"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59"/>
      <c r="Z361" s="159"/>
      <c r="AA361" s="159"/>
      <c r="AB361" s="159"/>
      <c r="AC361" s="159"/>
      <c r="AD361" s="159"/>
      <c r="AE361" s="159"/>
      <c r="AF361" s="159"/>
      <c r="AG361" s="159"/>
      <c r="AH361" s="159"/>
      <c r="AI361" s="159"/>
      <c r="AJ361" s="159"/>
      <c r="AK361" s="159"/>
      <c r="AL361" s="159"/>
      <c r="AM361" s="159"/>
      <c r="AN361" s="159"/>
      <c r="AO361" s="159"/>
      <c r="AP361" s="159"/>
      <c r="AQ361" s="159"/>
      <c r="AR361" s="159"/>
      <c r="AS361" s="159"/>
    </row>
    <row r="362" spans="6:45" ht="15.75" x14ac:dyDescent="0.25"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9"/>
      <c r="Y362" s="159"/>
      <c r="Z362" s="159"/>
      <c r="AA362" s="159"/>
      <c r="AB362" s="159"/>
      <c r="AC362" s="159"/>
      <c r="AD362" s="159"/>
      <c r="AE362" s="159"/>
      <c r="AF362" s="159"/>
      <c r="AG362" s="159"/>
      <c r="AH362" s="159"/>
      <c r="AI362" s="159"/>
      <c r="AJ362" s="159"/>
      <c r="AK362" s="159"/>
      <c r="AL362" s="159"/>
      <c r="AM362" s="159"/>
      <c r="AN362" s="159"/>
      <c r="AO362" s="159"/>
      <c r="AP362" s="159"/>
      <c r="AQ362" s="159"/>
      <c r="AR362" s="159"/>
      <c r="AS362" s="159"/>
    </row>
    <row r="363" spans="6:45" ht="15.75" x14ac:dyDescent="0.25"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</row>
    <row r="364" spans="6:45" ht="15.75" x14ac:dyDescent="0.25"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</row>
    <row r="365" spans="6:45" ht="15.75" x14ac:dyDescent="0.25"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59"/>
      <c r="Z365" s="159"/>
      <c r="AA365" s="159"/>
      <c r="AB365" s="159"/>
      <c r="AC365" s="159"/>
      <c r="AD365" s="159"/>
      <c r="AE365" s="159"/>
      <c r="AF365" s="159"/>
      <c r="AG365" s="159"/>
      <c r="AH365" s="159"/>
      <c r="AI365" s="159"/>
      <c r="AJ365" s="159"/>
      <c r="AK365" s="159"/>
      <c r="AL365" s="159"/>
      <c r="AM365" s="159"/>
      <c r="AN365" s="159"/>
      <c r="AO365" s="159"/>
      <c r="AP365" s="159"/>
      <c r="AQ365" s="159"/>
      <c r="AR365" s="159"/>
      <c r="AS365" s="159"/>
    </row>
    <row r="366" spans="6:45" ht="15.75" x14ac:dyDescent="0.25"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</row>
    <row r="367" spans="6:45" ht="15.75" x14ac:dyDescent="0.25"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</row>
    <row r="368" spans="6:45" ht="15.75" x14ac:dyDescent="0.25"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</row>
    <row r="369" spans="6:45" ht="15.75" x14ac:dyDescent="0.25"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  <c r="AA369" s="159"/>
      <c r="AB369" s="159"/>
      <c r="AC369" s="159"/>
      <c r="AD369" s="159"/>
      <c r="AE369" s="159"/>
      <c r="AF369" s="159"/>
      <c r="AG369" s="159"/>
      <c r="AH369" s="159"/>
      <c r="AI369" s="159"/>
      <c r="AJ369" s="159"/>
      <c r="AK369" s="159"/>
      <c r="AL369" s="159"/>
      <c r="AM369" s="159"/>
      <c r="AN369" s="159"/>
      <c r="AO369" s="159"/>
      <c r="AP369" s="159"/>
      <c r="AQ369" s="159"/>
      <c r="AR369" s="159"/>
      <c r="AS369" s="159"/>
    </row>
    <row r="370" spans="6:45" ht="15.75" x14ac:dyDescent="0.25"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</row>
    <row r="371" spans="6:45" ht="15.75" x14ac:dyDescent="0.25"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</row>
    <row r="372" spans="6:45" ht="15.75" x14ac:dyDescent="0.25"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</row>
    <row r="373" spans="6:45" ht="15.75" x14ac:dyDescent="0.25"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</row>
    <row r="374" spans="6:45" ht="15.75" x14ac:dyDescent="0.25"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</row>
    <row r="375" spans="6:45" ht="15.75" x14ac:dyDescent="0.25"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</row>
    <row r="376" spans="6:45" ht="15.75" x14ac:dyDescent="0.25"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</row>
    <row r="377" spans="6:45" ht="15.75" x14ac:dyDescent="0.25"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</row>
    <row r="378" spans="6:45" ht="15.75" x14ac:dyDescent="0.25"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</row>
    <row r="379" spans="6:45" ht="15.75" x14ac:dyDescent="0.25"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</row>
    <row r="380" spans="6:45" ht="15.75" x14ac:dyDescent="0.25"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</row>
    <row r="381" spans="6:45" ht="15.75" x14ac:dyDescent="0.25"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</row>
    <row r="382" spans="6:45" ht="15.75" x14ac:dyDescent="0.25"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</row>
    <row r="383" spans="6:45" ht="15.75" x14ac:dyDescent="0.25"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59"/>
    </row>
    <row r="384" spans="6:45" ht="15.75" x14ac:dyDescent="0.25"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</row>
    <row r="385" spans="6:45" ht="15.75" x14ac:dyDescent="0.25"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</row>
    <row r="386" spans="6:45" ht="15.75" x14ac:dyDescent="0.25"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</row>
    <row r="387" spans="6:45" ht="15.75" x14ac:dyDescent="0.25"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</row>
    <row r="388" spans="6:45" ht="15.75" x14ac:dyDescent="0.25"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</row>
    <row r="389" spans="6:45" ht="15.75" x14ac:dyDescent="0.25"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</row>
    <row r="390" spans="6:45" ht="15.75" x14ac:dyDescent="0.25"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</row>
    <row r="391" spans="6:45" ht="15.75" x14ac:dyDescent="0.25"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</row>
    <row r="392" spans="6:45" ht="15.75" x14ac:dyDescent="0.25"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</row>
    <row r="393" spans="6:45" ht="15.75" x14ac:dyDescent="0.25"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</row>
    <row r="394" spans="6:45" ht="15.75" x14ac:dyDescent="0.25"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59"/>
      <c r="Z394" s="159"/>
      <c r="AA394" s="159"/>
      <c r="AB394" s="159"/>
      <c r="AC394" s="159"/>
      <c r="AD394" s="159"/>
      <c r="AE394" s="159"/>
      <c r="AF394" s="159"/>
      <c r="AG394" s="159"/>
      <c r="AH394" s="159"/>
      <c r="AI394" s="159"/>
      <c r="AJ394" s="159"/>
      <c r="AK394" s="159"/>
      <c r="AL394" s="159"/>
      <c r="AM394" s="159"/>
      <c r="AN394" s="159"/>
      <c r="AO394" s="159"/>
      <c r="AP394" s="159"/>
      <c r="AQ394" s="159"/>
      <c r="AR394" s="159"/>
      <c r="AS394" s="159"/>
    </row>
    <row r="395" spans="6:45" ht="15.75" x14ac:dyDescent="0.25"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9"/>
      <c r="Y395" s="159"/>
      <c r="Z395" s="159"/>
      <c r="AA395" s="159"/>
      <c r="AB395" s="159"/>
      <c r="AC395" s="159"/>
      <c r="AD395" s="159"/>
      <c r="AE395" s="159"/>
      <c r="AF395" s="159"/>
      <c r="AG395" s="159"/>
      <c r="AH395" s="159"/>
      <c r="AI395" s="159"/>
      <c r="AJ395" s="159"/>
      <c r="AK395" s="159"/>
      <c r="AL395" s="159"/>
      <c r="AM395" s="159"/>
      <c r="AN395" s="159"/>
      <c r="AO395" s="159"/>
      <c r="AP395" s="159"/>
      <c r="AQ395" s="159"/>
      <c r="AR395" s="159"/>
      <c r="AS395" s="159"/>
    </row>
    <row r="396" spans="6:45" ht="15.75" x14ac:dyDescent="0.25"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59"/>
      <c r="Z396" s="159"/>
      <c r="AA396" s="159"/>
      <c r="AB396" s="159"/>
      <c r="AC396" s="159"/>
      <c r="AD396" s="159"/>
      <c r="AE396" s="159"/>
      <c r="AF396" s="159"/>
      <c r="AG396" s="159"/>
      <c r="AH396" s="159"/>
      <c r="AI396" s="159"/>
      <c r="AJ396" s="159"/>
      <c r="AK396" s="159"/>
      <c r="AL396" s="159"/>
      <c r="AM396" s="159"/>
      <c r="AN396" s="159"/>
      <c r="AO396" s="159"/>
      <c r="AP396" s="159"/>
      <c r="AQ396" s="159"/>
      <c r="AR396" s="159"/>
      <c r="AS396" s="159"/>
    </row>
    <row r="397" spans="6:45" ht="15.75" x14ac:dyDescent="0.25"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59"/>
      <c r="Z397" s="159"/>
      <c r="AA397" s="159"/>
      <c r="AB397" s="159"/>
      <c r="AC397" s="159"/>
      <c r="AD397" s="159"/>
      <c r="AE397" s="159"/>
      <c r="AF397" s="159"/>
      <c r="AG397" s="159"/>
      <c r="AH397" s="159"/>
      <c r="AI397" s="159"/>
      <c r="AJ397" s="159"/>
      <c r="AK397" s="159"/>
      <c r="AL397" s="159"/>
      <c r="AM397" s="159"/>
      <c r="AN397" s="159"/>
      <c r="AO397" s="159"/>
      <c r="AP397" s="159"/>
      <c r="AQ397" s="159"/>
      <c r="AR397" s="159"/>
      <c r="AS397" s="159"/>
    </row>
    <row r="398" spans="6:45" ht="15.75" x14ac:dyDescent="0.25"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59"/>
      <c r="Z398" s="159"/>
      <c r="AA398" s="159"/>
      <c r="AB398" s="159"/>
      <c r="AC398" s="159"/>
      <c r="AD398" s="159"/>
      <c r="AE398" s="159"/>
      <c r="AF398" s="159"/>
      <c r="AG398" s="159"/>
      <c r="AH398" s="159"/>
      <c r="AI398" s="159"/>
      <c r="AJ398" s="159"/>
      <c r="AK398" s="159"/>
      <c r="AL398" s="159"/>
      <c r="AM398" s="159"/>
      <c r="AN398" s="159"/>
      <c r="AO398" s="159"/>
      <c r="AP398" s="159"/>
      <c r="AQ398" s="159"/>
      <c r="AR398" s="159"/>
      <c r="AS398" s="159"/>
    </row>
    <row r="399" spans="6:45" ht="15.75" x14ac:dyDescent="0.25"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59"/>
      <c r="Z399" s="159"/>
      <c r="AA399" s="159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</row>
    <row r="400" spans="6:45" ht="15.75" x14ac:dyDescent="0.25"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9"/>
      <c r="Y400" s="159"/>
      <c r="Z400" s="159"/>
      <c r="AA400" s="159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</row>
    <row r="401" spans="6:45" ht="15.75" x14ac:dyDescent="0.25"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9"/>
      <c r="Y401" s="159"/>
      <c r="Z401" s="159"/>
      <c r="AA401" s="159"/>
      <c r="AB401" s="159"/>
      <c r="AC401" s="159"/>
      <c r="AD401" s="159"/>
      <c r="AE401" s="159"/>
      <c r="AF401" s="159"/>
      <c r="AG401" s="159"/>
      <c r="AH401" s="159"/>
      <c r="AI401" s="159"/>
      <c r="AJ401" s="159"/>
      <c r="AK401" s="159"/>
      <c r="AL401" s="159"/>
      <c r="AM401" s="159"/>
      <c r="AN401" s="159"/>
      <c r="AO401" s="159"/>
      <c r="AP401" s="159"/>
      <c r="AQ401" s="159"/>
      <c r="AR401" s="159"/>
      <c r="AS401" s="159"/>
    </row>
    <row r="402" spans="6:45" ht="15.75" x14ac:dyDescent="0.25"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</row>
    <row r="403" spans="6:45" ht="15.75" x14ac:dyDescent="0.25"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</row>
    <row r="404" spans="6:45" ht="15.75" x14ac:dyDescent="0.25"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</row>
    <row r="405" spans="6:45" ht="15.75" x14ac:dyDescent="0.25"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</row>
    <row r="406" spans="6:45" ht="15.75" x14ac:dyDescent="0.25"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</row>
    <row r="407" spans="6:45" ht="15.75" x14ac:dyDescent="0.25"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</row>
    <row r="408" spans="6:45" ht="15.75" x14ac:dyDescent="0.25"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</row>
    <row r="409" spans="6:45" ht="15.75" x14ac:dyDescent="0.25"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</row>
    <row r="410" spans="6:45" ht="15.75" x14ac:dyDescent="0.25"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</row>
    <row r="411" spans="6:45" ht="15.75" x14ac:dyDescent="0.25"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</row>
    <row r="412" spans="6:45" ht="15.75" x14ac:dyDescent="0.25"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  <c r="AA412" s="159"/>
      <c r="AB412" s="159"/>
      <c r="AC412" s="159"/>
      <c r="AD412" s="159"/>
      <c r="AE412" s="159"/>
      <c r="AF412" s="159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</row>
    <row r="413" spans="6:45" ht="15.75" x14ac:dyDescent="0.25"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9"/>
      <c r="Y413" s="159"/>
      <c r="Z413" s="159"/>
      <c r="AA413" s="159"/>
      <c r="AB413" s="159"/>
      <c r="AC413" s="159"/>
      <c r="AD413" s="159"/>
      <c r="AE413" s="159"/>
      <c r="AF413" s="159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</row>
    <row r="414" spans="6:45" ht="15.75" x14ac:dyDescent="0.25"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</row>
    <row r="415" spans="6:45" ht="15.75" x14ac:dyDescent="0.25"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</row>
    <row r="416" spans="6:45" ht="15.75" x14ac:dyDescent="0.25"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9"/>
      <c r="Y416" s="159"/>
      <c r="Z416" s="159"/>
      <c r="AA416" s="159"/>
      <c r="AB416" s="159"/>
      <c r="AC416" s="159"/>
      <c r="AD416" s="159"/>
      <c r="AE416" s="159"/>
      <c r="AF416" s="159"/>
      <c r="AG416" s="159"/>
      <c r="AH416" s="159"/>
      <c r="AI416" s="159"/>
      <c r="AJ416" s="159"/>
      <c r="AK416" s="159"/>
      <c r="AL416" s="159"/>
      <c r="AM416" s="159"/>
      <c r="AN416" s="159"/>
      <c r="AO416" s="159"/>
      <c r="AP416" s="159"/>
      <c r="AQ416" s="159"/>
      <c r="AR416" s="159"/>
      <c r="AS416" s="159"/>
    </row>
    <row r="417" spans="6:45" ht="15.75" x14ac:dyDescent="0.25"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9"/>
      <c r="Y417" s="159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59"/>
    </row>
    <row r="418" spans="6:45" ht="15.75" x14ac:dyDescent="0.25"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  <c r="AA418" s="159"/>
      <c r="AB418" s="159"/>
      <c r="AC418" s="159"/>
      <c r="AD418" s="159"/>
      <c r="AE418" s="159"/>
      <c r="AF418" s="159"/>
      <c r="AG418" s="159"/>
      <c r="AH418" s="159"/>
      <c r="AI418" s="159"/>
      <c r="AJ418" s="159"/>
      <c r="AK418" s="159"/>
      <c r="AL418" s="159"/>
      <c r="AM418" s="159"/>
      <c r="AN418" s="159"/>
      <c r="AO418" s="159"/>
      <c r="AP418" s="159"/>
      <c r="AQ418" s="159"/>
      <c r="AR418" s="159"/>
      <c r="AS418" s="159"/>
    </row>
    <row r="419" spans="6:45" ht="15.75" x14ac:dyDescent="0.25"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9"/>
      <c r="Y419" s="159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59"/>
    </row>
    <row r="420" spans="6:45" ht="15.75" x14ac:dyDescent="0.25"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</row>
    <row r="421" spans="6:45" ht="15.75" x14ac:dyDescent="0.25"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</row>
    <row r="422" spans="6:45" ht="15.75" x14ac:dyDescent="0.25"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</row>
    <row r="423" spans="6:45" ht="15.75" x14ac:dyDescent="0.25"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</row>
    <row r="424" spans="6:45" ht="15.75" x14ac:dyDescent="0.25"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</row>
    <row r="425" spans="6:45" ht="15.75" x14ac:dyDescent="0.25"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</row>
    <row r="426" spans="6:45" ht="15.75" x14ac:dyDescent="0.25"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</row>
    <row r="427" spans="6:45" ht="15.75" x14ac:dyDescent="0.25"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</row>
    <row r="428" spans="6:45" ht="15.75" x14ac:dyDescent="0.25"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</row>
    <row r="429" spans="6:45" ht="15.75" x14ac:dyDescent="0.25"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</row>
    <row r="430" spans="6:45" ht="15.75" x14ac:dyDescent="0.25"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</row>
    <row r="431" spans="6:45" ht="15.75" x14ac:dyDescent="0.25"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59"/>
    </row>
    <row r="432" spans="6:45" ht="15.75" x14ac:dyDescent="0.25"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</row>
    <row r="433" spans="6:45" ht="15.75" x14ac:dyDescent="0.25"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</row>
    <row r="434" spans="6:45" ht="15.75" x14ac:dyDescent="0.25"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59"/>
    </row>
    <row r="435" spans="6:45" ht="15.75" x14ac:dyDescent="0.25"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</row>
    <row r="436" spans="6:45" ht="15.75" x14ac:dyDescent="0.25"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</row>
    <row r="437" spans="6:45" ht="15.75" x14ac:dyDescent="0.25"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  <c r="AA437" s="159"/>
      <c r="AB437" s="159"/>
      <c r="AC437" s="159"/>
      <c r="AD437" s="159"/>
      <c r="AE437" s="159"/>
      <c r="AF437" s="159"/>
      <c r="AG437" s="159"/>
      <c r="AH437" s="159"/>
      <c r="AI437" s="159"/>
      <c r="AJ437" s="159"/>
      <c r="AK437" s="159"/>
      <c r="AL437" s="159"/>
      <c r="AM437" s="159"/>
      <c r="AN437" s="159"/>
      <c r="AO437" s="159"/>
      <c r="AP437" s="159"/>
      <c r="AQ437" s="159"/>
      <c r="AR437" s="159"/>
      <c r="AS437" s="159"/>
    </row>
    <row r="438" spans="6:45" ht="15.75" x14ac:dyDescent="0.25"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</row>
    <row r="439" spans="6:45" ht="15.75" x14ac:dyDescent="0.25"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</row>
    <row r="440" spans="6:45" ht="15.75" x14ac:dyDescent="0.25"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</row>
    <row r="441" spans="6:45" ht="15.75" x14ac:dyDescent="0.25"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</row>
    <row r="442" spans="6:45" ht="15.75" x14ac:dyDescent="0.25"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</row>
    <row r="443" spans="6:45" ht="15.75" x14ac:dyDescent="0.25"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</row>
    <row r="444" spans="6:45" ht="15.75" x14ac:dyDescent="0.25"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</row>
    <row r="445" spans="6:45" ht="15.75" x14ac:dyDescent="0.25"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</row>
    <row r="446" spans="6:45" ht="15.75" x14ac:dyDescent="0.25"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</row>
    <row r="447" spans="6:45" ht="15.75" x14ac:dyDescent="0.25"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</row>
    <row r="448" spans="6:45" ht="15.75" x14ac:dyDescent="0.25"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</row>
    <row r="449" spans="6:45" ht="15.75" x14ac:dyDescent="0.25"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</row>
    <row r="450" spans="6:45" ht="15.75" x14ac:dyDescent="0.25"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</row>
    <row r="451" spans="6:45" ht="15.75" x14ac:dyDescent="0.25"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</row>
    <row r="452" spans="6:45" ht="15.75" x14ac:dyDescent="0.25"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</row>
    <row r="453" spans="6:45" ht="15.75" x14ac:dyDescent="0.25"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</row>
    <row r="454" spans="6:45" ht="15.75" x14ac:dyDescent="0.25"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</row>
    <row r="455" spans="6:45" ht="15.75" x14ac:dyDescent="0.25"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</row>
    <row r="456" spans="6:45" ht="15.75" x14ac:dyDescent="0.25"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</row>
    <row r="457" spans="6:45" ht="15.75" x14ac:dyDescent="0.25"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</row>
    <row r="458" spans="6:45" ht="15.75" x14ac:dyDescent="0.25"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</row>
    <row r="459" spans="6:45" ht="15.75" x14ac:dyDescent="0.25"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</row>
    <row r="460" spans="6:45" ht="15.75" x14ac:dyDescent="0.25"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</row>
    <row r="461" spans="6:45" ht="15.75" x14ac:dyDescent="0.25"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</row>
    <row r="462" spans="6:45" ht="15.75" x14ac:dyDescent="0.25"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</row>
    <row r="463" spans="6:45" ht="15.75" x14ac:dyDescent="0.25"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</row>
    <row r="464" spans="6:45" ht="15.75" x14ac:dyDescent="0.25"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</row>
    <row r="465" spans="6:45" ht="15.75" x14ac:dyDescent="0.25"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</row>
    <row r="466" spans="6:45" ht="15.75" x14ac:dyDescent="0.25"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</row>
    <row r="467" spans="6:45" ht="15.75" x14ac:dyDescent="0.25"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</row>
    <row r="468" spans="6:45" ht="15.75" x14ac:dyDescent="0.25"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</row>
    <row r="469" spans="6:45" ht="15.75" x14ac:dyDescent="0.25"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</row>
    <row r="470" spans="6:45" ht="15.75" x14ac:dyDescent="0.25"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</row>
    <row r="471" spans="6:45" ht="15.75" x14ac:dyDescent="0.25"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</row>
    <row r="472" spans="6:45" ht="15.75" x14ac:dyDescent="0.25"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</row>
    <row r="473" spans="6:45" ht="15.75" x14ac:dyDescent="0.25"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</row>
    <row r="474" spans="6:45" ht="15.75" x14ac:dyDescent="0.25"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</row>
    <row r="475" spans="6:45" ht="15.75" x14ac:dyDescent="0.25"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</row>
    <row r="476" spans="6:45" ht="15.75" x14ac:dyDescent="0.25"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</row>
    <row r="477" spans="6:45" ht="15.75" x14ac:dyDescent="0.25"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</row>
    <row r="478" spans="6:45" ht="15.75" x14ac:dyDescent="0.25"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</row>
    <row r="479" spans="6:45" ht="15.75" x14ac:dyDescent="0.25"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</row>
    <row r="480" spans="6:45" ht="15.75" x14ac:dyDescent="0.25"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</row>
    <row r="481" spans="6:45" ht="15.75" x14ac:dyDescent="0.25"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</row>
    <row r="482" spans="6:45" ht="15.75" x14ac:dyDescent="0.25"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</row>
    <row r="483" spans="6:45" ht="15.75" x14ac:dyDescent="0.25"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</row>
    <row r="484" spans="6:45" ht="15.75" x14ac:dyDescent="0.25"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</row>
    <row r="485" spans="6:45" ht="15.75" x14ac:dyDescent="0.25"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</row>
    <row r="486" spans="6:45" ht="15.75" x14ac:dyDescent="0.25"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</row>
    <row r="487" spans="6:45" ht="15.75" x14ac:dyDescent="0.25"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</row>
    <row r="488" spans="6:45" ht="15.75" x14ac:dyDescent="0.25"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</row>
    <row r="489" spans="6:45" ht="15.75" x14ac:dyDescent="0.25"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59"/>
      <c r="AC489" s="159"/>
      <c r="AD489" s="159"/>
      <c r="AE489" s="159"/>
      <c r="AF489" s="159"/>
      <c r="AG489" s="159"/>
      <c r="AH489" s="159"/>
      <c r="AI489" s="159"/>
      <c r="AJ489" s="159"/>
      <c r="AK489" s="159"/>
      <c r="AL489" s="159"/>
      <c r="AM489" s="159"/>
      <c r="AN489" s="159"/>
      <c r="AO489" s="159"/>
      <c r="AP489" s="159"/>
      <c r="AQ489" s="159"/>
      <c r="AR489" s="159"/>
      <c r="AS489" s="159"/>
    </row>
    <row r="490" spans="6:45" ht="15.75" x14ac:dyDescent="0.25"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59"/>
      <c r="AC490" s="159"/>
      <c r="AD490" s="159"/>
      <c r="AE490" s="159"/>
      <c r="AF490" s="159"/>
      <c r="AG490" s="159"/>
      <c r="AH490" s="159"/>
      <c r="AI490" s="159"/>
      <c r="AJ490" s="159"/>
      <c r="AK490" s="159"/>
      <c r="AL490" s="159"/>
      <c r="AM490" s="159"/>
      <c r="AN490" s="159"/>
      <c r="AO490" s="159"/>
      <c r="AP490" s="159"/>
      <c r="AQ490" s="159"/>
      <c r="AR490" s="159"/>
      <c r="AS490" s="159"/>
    </row>
    <row r="491" spans="6:45" ht="15.75" x14ac:dyDescent="0.25"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59"/>
      <c r="AC491" s="159"/>
      <c r="AD491" s="159"/>
      <c r="AE491" s="159"/>
      <c r="AF491" s="159"/>
      <c r="AG491" s="159"/>
      <c r="AH491" s="159"/>
      <c r="AI491" s="159"/>
      <c r="AJ491" s="159"/>
      <c r="AK491" s="159"/>
      <c r="AL491" s="159"/>
      <c r="AM491" s="159"/>
      <c r="AN491" s="159"/>
      <c r="AO491" s="159"/>
      <c r="AP491" s="159"/>
      <c r="AQ491" s="159"/>
      <c r="AR491" s="159"/>
      <c r="AS491" s="159"/>
    </row>
    <row r="492" spans="6:45" ht="15.75" x14ac:dyDescent="0.25"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</row>
    <row r="493" spans="6:45" ht="15.75" x14ac:dyDescent="0.25"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</row>
    <row r="494" spans="6:45" ht="15.75" x14ac:dyDescent="0.25"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</row>
    <row r="495" spans="6:45" ht="15.75" x14ac:dyDescent="0.25"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</row>
    <row r="496" spans="6:45" ht="15.75" x14ac:dyDescent="0.25"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</row>
    <row r="497" spans="6:45" ht="15.75" x14ac:dyDescent="0.25"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</row>
    <row r="498" spans="6:45" ht="15.75" x14ac:dyDescent="0.25"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</row>
    <row r="499" spans="6:45" ht="15.75" x14ac:dyDescent="0.25"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</row>
    <row r="500" spans="6:45" ht="15.75" x14ac:dyDescent="0.25"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</row>
    <row r="501" spans="6:45" ht="15.75" x14ac:dyDescent="0.25"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</row>
    <row r="502" spans="6:45" ht="15.75" x14ac:dyDescent="0.25"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</row>
    <row r="503" spans="6:45" ht="15.75" x14ac:dyDescent="0.25"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</row>
    <row r="504" spans="6:45" ht="15.75" x14ac:dyDescent="0.25"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</row>
    <row r="505" spans="6:45" ht="15.75" x14ac:dyDescent="0.25"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</row>
    <row r="506" spans="6:45" ht="15.75" x14ac:dyDescent="0.25"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</row>
    <row r="507" spans="6:45" ht="15.75" x14ac:dyDescent="0.25"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</row>
    <row r="508" spans="6:45" ht="15.75" x14ac:dyDescent="0.25"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</row>
    <row r="509" spans="6:45" ht="15.75" x14ac:dyDescent="0.25"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  <c r="AA509" s="159"/>
      <c r="AB509" s="159"/>
      <c r="AC509" s="159"/>
      <c r="AD509" s="159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</row>
    <row r="510" spans="6:45" ht="15.75" x14ac:dyDescent="0.25"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</row>
    <row r="511" spans="6:45" ht="15.75" x14ac:dyDescent="0.25"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</row>
    <row r="512" spans="6:45" ht="15.75" x14ac:dyDescent="0.25"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</row>
    <row r="513" spans="6:45" ht="15.75" x14ac:dyDescent="0.25">
      <c r="F513" s="159"/>
      <c r="G513" s="159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</row>
    <row r="514" spans="6:45" ht="15.75" x14ac:dyDescent="0.25"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</row>
    <row r="515" spans="6:45" ht="15.75" x14ac:dyDescent="0.25"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</row>
    <row r="516" spans="6:45" ht="15.75" x14ac:dyDescent="0.25"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</row>
    <row r="517" spans="6:45" ht="15.75" x14ac:dyDescent="0.25"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</row>
    <row r="518" spans="6:45" ht="15.75" x14ac:dyDescent="0.25"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</row>
    <row r="519" spans="6:45" ht="15.75" x14ac:dyDescent="0.25"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</row>
    <row r="520" spans="6:45" ht="15.75" x14ac:dyDescent="0.25"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</row>
    <row r="521" spans="6:45" ht="15.75" x14ac:dyDescent="0.25"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</row>
    <row r="522" spans="6:45" ht="15.75" x14ac:dyDescent="0.25"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</row>
    <row r="523" spans="6:45" ht="15.75" x14ac:dyDescent="0.25"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</row>
    <row r="524" spans="6:45" ht="15.75" x14ac:dyDescent="0.25"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</row>
    <row r="525" spans="6:45" ht="15.75" x14ac:dyDescent="0.25"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</row>
    <row r="526" spans="6:45" ht="15.75" x14ac:dyDescent="0.25"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9"/>
      <c r="Y526" s="159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</row>
    <row r="527" spans="6:45" ht="15.75" x14ac:dyDescent="0.25"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  <c r="AB527" s="159"/>
      <c r="AC527" s="159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</row>
    <row r="528" spans="6:45" ht="15.75" x14ac:dyDescent="0.25"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</row>
    <row r="529" spans="6:45" ht="15.75" x14ac:dyDescent="0.25"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</row>
    <row r="530" spans="6:45" ht="15.75" x14ac:dyDescent="0.25"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</row>
    <row r="531" spans="6:45" ht="15.75" x14ac:dyDescent="0.25"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</row>
    <row r="532" spans="6:45" ht="15.75" x14ac:dyDescent="0.25"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</row>
    <row r="533" spans="6:45" ht="15.75" x14ac:dyDescent="0.25"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</row>
    <row r="534" spans="6:45" ht="15.75" x14ac:dyDescent="0.25"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</row>
    <row r="535" spans="6:45" ht="15.75" x14ac:dyDescent="0.25"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</row>
    <row r="536" spans="6:45" ht="15.75" x14ac:dyDescent="0.25"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</row>
    <row r="537" spans="6:45" ht="15.75" x14ac:dyDescent="0.25"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</row>
    <row r="538" spans="6:45" ht="15.75" x14ac:dyDescent="0.25"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</row>
    <row r="539" spans="6:45" ht="15.75" x14ac:dyDescent="0.25"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</row>
    <row r="540" spans="6:45" ht="15.75" x14ac:dyDescent="0.25"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</row>
    <row r="541" spans="6:45" ht="15.75" x14ac:dyDescent="0.25"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</row>
    <row r="542" spans="6:45" ht="15.75" x14ac:dyDescent="0.25"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</row>
    <row r="543" spans="6:45" ht="15.75" x14ac:dyDescent="0.25"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</row>
    <row r="544" spans="6:45" ht="15.75" x14ac:dyDescent="0.25"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</row>
    <row r="545" spans="6:45" ht="15.75" x14ac:dyDescent="0.25"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</row>
    <row r="546" spans="6:45" ht="15.75" x14ac:dyDescent="0.25"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</row>
    <row r="547" spans="6:45" ht="15.75" x14ac:dyDescent="0.25"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</row>
    <row r="548" spans="6:45" ht="15.75" x14ac:dyDescent="0.25"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</row>
    <row r="549" spans="6:45" ht="15.75" x14ac:dyDescent="0.25"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</row>
    <row r="550" spans="6:45" ht="15.75" x14ac:dyDescent="0.25"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</row>
    <row r="551" spans="6:45" ht="15.75" x14ac:dyDescent="0.25"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</row>
    <row r="552" spans="6:45" ht="15.75" x14ac:dyDescent="0.25"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</row>
    <row r="553" spans="6:45" ht="15.75" x14ac:dyDescent="0.25"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</row>
    <row r="554" spans="6:45" ht="15.75" x14ac:dyDescent="0.25"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</row>
    <row r="555" spans="6:45" ht="15.75" x14ac:dyDescent="0.25"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</row>
    <row r="556" spans="6:45" ht="15.75" x14ac:dyDescent="0.25"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  <c r="AB556" s="159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</row>
    <row r="557" spans="6:45" ht="15.75" x14ac:dyDescent="0.25"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  <c r="AB557" s="159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</row>
    <row r="558" spans="6:45" ht="15.75" x14ac:dyDescent="0.25"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  <c r="AB558" s="159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</row>
    <row r="559" spans="6:45" ht="15.75" x14ac:dyDescent="0.25"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  <c r="AB559" s="159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</row>
    <row r="560" spans="6:45" ht="15.75" x14ac:dyDescent="0.25"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  <c r="AB560" s="159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</row>
    <row r="561" spans="6:45" ht="15.75" x14ac:dyDescent="0.25"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</row>
    <row r="562" spans="6:45" ht="15.75" x14ac:dyDescent="0.25"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  <c r="AB562" s="159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</row>
    <row r="563" spans="6:45" ht="15.75" x14ac:dyDescent="0.25"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  <c r="AB563" s="159"/>
      <c r="AC563" s="159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</row>
    <row r="564" spans="6:45" ht="15.75" x14ac:dyDescent="0.25"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</row>
    <row r="565" spans="6:45" ht="15.75" x14ac:dyDescent="0.25"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</row>
    <row r="566" spans="6:45" ht="15.75" x14ac:dyDescent="0.25"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</row>
    <row r="567" spans="6:45" ht="15.75" x14ac:dyDescent="0.25"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</row>
    <row r="568" spans="6:45" ht="15.75" x14ac:dyDescent="0.25"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</row>
    <row r="569" spans="6:45" ht="15.75" x14ac:dyDescent="0.25"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</row>
    <row r="570" spans="6:45" ht="15.75" x14ac:dyDescent="0.25"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</row>
    <row r="571" spans="6:45" ht="15.75" x14ac:dyDescent="0.25"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</row>
    <row r="572" spans="6:45" ht="15.75" x14ac:dyDescent="0.25"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</row>
    <row r="573" spans="6:45" ht="15.75" x14ac:dyDescent="0.25"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</row>
    <row r="574" spans="6:45" ht="15.75" x14ac:dyDescent="0.25"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</row>
    <row r="575" spans="6:45" ht="15.75" x14ac:dyDescent="0.25"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</row>
    <row r="576" spans="6:45" ht="15.75" x14ac:dyDescent="0.25"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</row>
    <row r="577" spans="6:45" ht="15.75" x14ac:dyDescent="0.25"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</row>
    <row r="578" spans="6:45" ht="15.75" x14ac:dyDescent="0.25"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9"/>
      <c r="Y578" s="159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</row>
    <row r="579" spans="6:45" ht="15.75" x14ac:dyDescent="0.25"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</row>
    <row r="580" spans="6:45" ht="15.75" x14ac:dyDescent="0.25"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</row>
    <row r="581" spans="6:45" ht="15.75" x14ac:dyDescent="0.25"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  <c r="AB581" s="159"/>
      <c r="AC581" s="159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</row>
    <row r="582" spans="6:45" ht="15.75" x14ac:dyDescent="0.25"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</row>
    <row r="583" spans="6:45" ht="15.75" x14ac:dyDescent="0.25"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</row>
    <row r="584" spans="6:45" ht="15.75" x14ac:dyDescent="0.25"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</row>
    <row r="585" spans="6:45" ht="15.75" x14ac:dyDescent="0.25"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</row>
    <row r="586" spans="6:45" ht="15.75" x14ac:dyDescent="0.25"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</row>
    <row r="587" spans="6:45" ht="15.75" x14ac:dyDescent="0.25"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</row>
    <row r="588" spans="6:45" ht="15.75" x14ac:dyDescent="0.25"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</row>
    <row r="589" spans="6:45" ht="15.75" x14ac:dyDescent="0.25"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</row>
    <row r="590" spans="6:45" ht="15.75" x14ac:dyDescent="0.25"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</row>
    <row r="591" spans="6:45" ht="15.75" x14ac:dyDescent="0.25"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9"/>
      <c r="Y591" s="159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  <c r="AR591" s="159"/>
      <c r="AS591" s="159"/>
    </row>
    <row r="592" spans="6:45" ht="15.75" x14ac:dyDescent="0.25"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  <c r="AB592" s="159"/>
      <c r="AC592" s="159"/>
      <c r="AD592" s="159"/>
      <c r="AE592" s="159"/>
      <c r="AF592" s="159"/>
      <c r="AG592" s="159"/>
      <c r="AH592" s="159"/>
      <c r="AI592" s="159"/>
      <c r="AJ592" s="159"/>
      <c r="AK592" s="159"/>
      <c r="AL592" s="159"/>
      <c r="AM592" s="159"/>
      <c r="AN592" s="159"/>
      <c r="AO592" s="159"/>
      <c r="AP592" s="159"/>
      <c r="AQ592" s="159"/>
      <c r="AR592" s="159"/>
      <c r="AS592" s="159"/>
    </row>
    <row r="593" spans="6:45" ht="15.75" x14ac:dyDescent="0.25"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  <c r="AB593" s="159"/>
      <c r="AC593" s="159"/>
      <c r="AD593" s="159"/>
      <c r="AE593" s="159"/>
      <c r="AF593" s="159"/>
      <c r="AG593" s="159"/>
      <c r="AH593" s="159"/>
      <c r="AI593" s="159"/>
      <c r="AJ593" s="159"/>
      <c r="AK593" s="159"/>
      <c r="AL593" s="159"/>
      <c r="AM593" s="159"/>
      <c r="AN593" s="159"/>
      <c r="AO593" s="159"/>
      <c r="AP593" s="159"/>
      <c r="AQ593" s="159"/>
      <c r="AR593" s="159"/>
      <c r="AS593" s="159"/>
    </row>
    <row r="594" spans="6:45" ht="15.75" x14ac:dyDescent="0.25"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  <c r="AB594" s="159"/>
      <c r="AC594" s="159"/>
      <c r="AD594" s="159"/>
      <c r="AE594" s="159"/>
      <c r="AF594" s="159"/>
      <c r="AG594" s="159"/>
      <c r="AH594" s="159"/>
      <c r="AI594" s="159"/>
      <c r="AJ594" s="159"/>
      <c r="AK594" s="159"/>
      <c r="AL594" s="159"/>
      <c r="AM594" s="159"/>
      <c r="AN594" s="159"/>
      <c r="AO594" s="159"/>
      <c r="AP594" s="159"/>
      <c r="AQ594" s="159"/>
      <c r="AR594" s="159"/>
      <c r="AS594" s="159"/>
    </row>
    <row r="595" spans="6:45" ht="15.75" x14ac:dyDescent="0.25"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  <c r="AB595" s="159"/>
      <c r="AC595" s="159"/>
      <c r="AD595" s="159"/>
      <c r="AE595" s="159"/>
      <c r="AF595" s="159"/>
      <c r="AG595" s="159"/>
      <c r="AH595" s="159"/>
      <c r="AI595" s="159"/>
      <c r="AJ595" s="159"/>
      <c r="AK595" s="159"/>
      <c r="AL595" s="159"/>
      <c r="AM595" s="159"/>
      <c r="AN595" s="159"/>
      <c r="AO595" s="159"/>
      <c r="AP595" s="159"/>
      <c r="AQ595" s="159"/>
      <c r="AR595" s="159"/>
      <c r="AS595" s="159"/>
    </row>
    <row r="596" spans="6:45" ht="15.75" x14ac:dyDescent="0.25"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  <c r="AB596" s="159"/>
      <c r="AC596" s="159"/>
      <c r="AD596" s="159"/>
      <c r="AE596" s="159"/>
      <c r="AF596" s="159"/>
      <c r="AG596" s="159"/>
      <c r="AH596" s="159"/>
      <c r="AI596" s="159"/>
      <c r="AJ596" s="159"/>
      <c r="AK596" s="159"/>
      <c r="AL596" s="159"/>
      <c r="AM596" s="159"/>
      <c r="AN596" s="159"/>
      <c r="AO596" s="159"/>
      <c r="AP596" s="159"/>
      <c r="AQ596" s="159"/>
      <c r="AR596" s="159"/>
      <c r="AS596" s="159"/>
    </row>
    <row r="597" spans="6:45" ht="15.75" x14ac:dyDescent="0.25"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  <c r="AB597" s="159"/>
      <c r="AC597" s="159"/>
      <c r="AD597" s="159"/>
      <c r="AE597" s="159"/>
      <c r="AF597" s="159"/>
      <c r="AG597" s="159"/>
      <c r="AH597" s="159"/>
      <c r="AI597" s="159"/>
      <c r="AJ597" s="159"/>
      <c r="AK597" s="159"/>
      <c r="AL597" s="159"/>
      <c r="AM597" s="159"/>
      <c r="AN597" s="159"/>
      <c r="AO597" s="159"/>
      <c r="AP597" s="159"/>
      <c r="AQ597" s="159"/>
      <c r="AR597" s="159"/>
      <c r="AS597" s="159"/>
    </row>
    <row r="598" spans="6:45" ht="15.75" x14ac:dyDescent="0.25"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  <c r="AB598" s="159"/>
      <c r="AC598" s="159"/>
      <c r="AD598" s="159"/>
      <c r="AE598" s="159"/>
      <c r="AF598" s="159"/>
      <c r="AG598" s="159"/>
      <c r="AH598" s="159"/>
      <c r="AI598" s="159"/>
      <c r="AJ598" s="159"/>
      <c r="AK598" s="159"/>
      <c r="AL598" s="159"/>
      <c r="AM598" s="159"/>
      <c r="AN598" s="159"/>
      <c r="AO598" s="159"/>
      <c r="AP598" s="159"/>
      <c r="AQ598" s="159"/>
      <c r="AR598" s="159"/>
      <c r="AS598" s="159"/>
    </row>
    <row r="599" spans="6:45" ht="15.75" x14ac:dyDescent="0.25"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  <c r="AB599" s="159"/>
      <c r="AC599" s="159"/>
      <c r="AD599" s="159"/>
      <c r="AE599" s="159"/>
      <c r="AF599" s="159"/>
      <c r="AG599" s="159"/>
      <c r="AH599" s="159"/>
      <c r="AI599" s="159"/>
      <c r="AJ599" s="159"/>
      <c r="AK599" s="159"/>
      <c r="AL599" s="159"/>
      <c r="AM599" s="159"/>
      <c r="AN599" s="159"/>
      <c r="AO599" s="159"/>
      <c r="AP599" s="159"/>
      <c r="AQ599" s="159"/>
      <c r="AR599" s="159"/>
      <c r="AS599" s="159"/>
    </row>
    <row r="600" spans="6:45" ht="15.75" x14ac:dyDescent="0.25"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</row>
    <row r="601" spans="6:45" ht="15.75" x14ac:dyDescent="0.25"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  <c r="AB601" s="159"/>
      <c r="AC601" s="159"/>
      <c r="AD601" s="159"/>
      <c r="AE601" s="159"/>
      <c r="AF601" s="159"/>
      <c r="AG601" s="159"/>
      <c r="AH601" s="159"/>
      <c r="AI601" s="159"/>
      <c r="AJ601" s="159"/>
      <c r="AK601" s="159"/>
      <c r="AL601" s="159"/>
      <c r="AM601" s="159"/>
      <c r="AN601" s="159"/>
      <c r="AO601" s="159"/>
      <c r="AP601" s="159"/>
      <c r="AQ601" s="159"/>
      <c r="AR601" s="159"/>
      <c r="AS601" s="159"/>
    </row>
    <row r="602" spans="6:45" ht="15.75" x14ac:dyDescent="0.25"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</row>
    <row r="603" spans="6:45" ht="15.75" x14ac:dyDescent="0.25"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</row>
    <row r="604" spans="6:45" ht="15.75" x14ac:dyDescent="0.25">
      <c r="F604" s="159"/>
      <c r="G604" s="159"/>
      <c r="H604" s="159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</row>
    <row r="605" spans="6:45" ht="15.75" x14ac:dyDescent="0.25">
      <c r="F605" s="159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</row>
    <row r="606" spans="6:45" ht="15.75" x14ac:dyDescent="0.25"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</row>
    <row r="607" spans="6:45" ht="15.75" x14ac:dyDescent="0.25"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</row>
    <row r="608" spans="6:45" ht="15.75" x14ac:dyDescent="0.25"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</row>
    <row r="609" spans="6:45" ht="15.75" x14ac:dyDescent="0.25"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</row>
    <row r="610" spans="6:45" ht="15.75" x14ac:dyDescent="0.25"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</row>
    <row r="611" spans="6:45" ht="15.75" x14ac:dyDescent="0.25"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</row>
    <row r="612" spans="6:45" ht="15.75" x14ac:dyDescent="0.25"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</row>
    <row r="613" spans="6:45" ht="15.75" x14ac:dyDescent="0.25"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</row>
    <row r="614" spans="6:45" ht="15.75" x14ac:dyDescent="0.25"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</row>
    <row r="615" spans="6:45" ht="15.75" x14ac:dyDescent="0.25">
      <c r="F615" s="159"/>
      <c r="G615" s="159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</row>
    <row r="616" spans="6:45" ht="15.75" x14ac:dyDescent="0.25">
      <c r="F616" s="159"/>
      <c r="G616" s="159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</row>
    <row r="617" spans="6:45" ht="15.75" x14ac:dyDescent="0.25">
      <c r="F617" s="159"/>
      <c r="G617" s="159"/>
      <c r="H617" s="159"/>
      <c r="I617" s="159"/>
      <c r="J617" s="159"/>
      <c r="K617" s="159"/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  <c r="AA617" s="159"/>
      <c r="AB617" s="159"/>
      <c r="AC617" s="159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</row>
    <row r="618" spans="6:45" ht="15.75" x14ac:dyDescent="0.25">
      <c r="F618" s="159"/>
      <c r="G618" s="159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</row>
    <row r="619" spans="6:45" ht="15.75" x14ac:dyDescent="0.25"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</row>
    <row r="620" spans="6:45" ht="15.75" x14ac:dyDescent="0.25"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</row>
    <row r="621" spans="6:45" ht="15.75" x14ac:dyDescent="0.25"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</row>
    <row r="622" spans="6:45" ht="15.75" x14ac:dyDescent="0.25"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</row>
    <row r="623" spans="6:45" ht="15.75" x14ac:dyDescent="0.25"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</row>
    <row r="624" spans="6:45" ht="15.75" x14ac:dyDescent="0.25"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</row>
    <row r="625" spans="6:45" ht="15.75" x14ac:dyDescent="0.25"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</row>
    <row r="626" spans="6:45" ht="15.75" x14ac:dyDescent="0.25"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</row>
    <row r="627" spans="6:45" ht="15.75" x14ac:dyDescent="0.25">
      <c r="F627" s="159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</row>
    <row r="628" spans="6:45" ht="15.75" x14ac:dyDescent="0.25">
      <c r="F628" s="159"/>
      <c r="G628" s="159"/>
      <c r="H628" s="159"/>
      <c r="I628" s="159"/>
      <c r="J628" s="159"/>
      <c r="K628" s="159"/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</row>
    <row r="629" spans="6:45" ht="15.75" x14ac:dyDescent="0.25">
      <c r="F629" s="159"/>
      <c r="G629" s="159"/>
      <c r="H629" s="159"/>
      <c r="I629" s="159"/>
      <c r="J629" s="159"/>
      <c r="K629" s="159"/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</row>
    <row r="630" spans="6:45" ht="15.75" x14ac:dyDescent="0.25">
      <c r="F630" s="159"/>
      <c r="G630" s="159"/>
      <c r="H630" s="159"/>
      <c r="I630" s="159"/>
      <c r="J630" s="159"/>
      <c r="K630" s="159"/>
      <c r="L630" s="159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</row>
    <row r="631" spans="6:45" ht="15.75" x14ac:dyDescent="0.25">
      <c r="F631" s="159"/>
      <c r="G631" s="159"/>
      <c r="H631" s="159"/>
      <c r="I631" s="159"/>
      <c r="J631" s="159"/>
      <c r="K631" s="159"/>
      <c r="L631" s="159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</row>
    <row r="632" spans="6:45" ht="15.75" x14ac:dyDescent="0.25">
      <c r="F632" s="159"/>
      <c r="G632" s="159"/>
      <c r="H632" s="159"/>
      <c r="I632" s="159"/>
      <c r="J632" s="159"/>
      <c r="K632" s="159"/>
      <c r="L632" s="159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</row>
    <row r="633" spans="6:45" ht="15.75" x14ac:dyDescent="0.25">
      <c r="F633" s="159"/>
      <c r="G633" s="159"/>
      <c r="H633" s="159"/>
      <c r="I633" s="159"/>
      <c r="J633" s="159"/>
      <c r="K633" s="159"/>
      <c r="L633" s="159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</row>
    <row r="634" spans="6:45" ht="15.75" x14ac:dyDescent="0.25">
      <c r="F634" s="159"/>
      <c r="G634" s="159"/>
      <c r="H634" s="159"/>
      <c r="I634" s="159"/>
      <c r="J634" s="159"/>
      <c r="K634" s="159"/>
      <c r="L634" s="159"/>
      <c r="M634" s="159"/>
      <c r="N634" s="159"/>
      <c r="O634" s="159"/>
      <c r="P634" s="159"/>
      <c r="Q634" s="159"/>
      <c r="R634" s="159"/>
      <c r="S634" s="159"/>
      <c r="T634" s="159"/>
      <c r="U634" s="159"/>
      <c r="V634" s="159"/>
      <c r="W634" s="159"/>
      <c r="X634" s="159"/>
      <c r="Y634" s="159"/>
      <c r="Z634" s="159"/>
      <c r="AA634" s="159"/>
      <c r="AB634" s="159"/>
      <c r="AC634" s="159"/>
      <c r="AD634" s="159"/>
      <c r="AE634" s="159"/>
      <c r="AF634" s="159"/>
      <c r="AG634" s="159"/>
      <c r="AH634" s="159"/>
      <c r="AI634" s="159"/>
      <c r="AJ634" s="159"/>
      <c r="AK634" s="159"/>
      <c r="AL634" s="159"/>
      <c r="AM634" s="159"/>
      <c r="AN634" s="159"/>
      <c r="AO634" s="159"/>
      <c r="AP634" s="159"/>
      <c r="AQ634" s="159"/>
      <c r="AR634" s="159"/>
      <c r="AS634" s="159"/>
    </row>
    <row r="635" spans="6:45" ht="15.75" x14ac:dyDescent="0.25">
      <c r="F635" s="159"/>
      <c r="G635" s="159"/>
      <c r="H635" s="159"/>
      <c r="I635" s="159"/>
      <c r="J635" s="159"/>
      <c r="K635" s="159"/>
      <c r="L635" s="159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9"/>
      <c r="Y635" s="159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</row>
    <row r="636" spans="6:45" ht="15.75" x14ac:dyDescent="0.25">
      <c r="F636" s="159"/>
      <c r="G636" s="159"/>
      <c r="H636" s="159"/>
      <c r="I636" s="159"/>
      <c r="J636" s="159"/>
      <c r="K636" s="159"/>
      <c r="L636" s="159"/>
      <c r="M636" s="159"/>
      <c r="N636" s="159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</row>
    <row r="637" spans="6:45" ht="15.75" x14ac:dyDescent="0.25">
      <c r="F637" s="159"/>
      <c r="G637" s="159"/>
      <c r="H637" s="159"/>
      <c r="I637" s="159"/>
      <c r="J637" s="159"/>
      <c r="K637" s="159"/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</row>
    <row r="638" spans="6:45" ht="15.75" x14ac:dyDescent="0.25">
      <c r="F638" s="159"/>
      <c r="G638" s="159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</row>
    <row r="639" spans="6:45" ht="15.75" x14ac:dyDescent="0.25">
      <c r="F639" s="159"/>
      <c r="G639" s="159"/>
      <c r="H639" s="159"/>
      <c r="I639" s="159"/>
      <c r="J639" s="159"/>
      <c r="K639" s="159"/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</row>
    <row r="640" spans="6:45" ht="15.75" x14ac:dyDescent="0.25"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</row>
    <row r="641" spans="6:45" ht="15.75" x14ac:dyDescent="0.25">
      <c r="F641" s="159"/>
      <c r="G641" s="159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</row>
    <row r="642" spans="6:45" ht="15.75" x14ac:dyDescent="0.25">
      <c r="F642" s="159"/>
      <c r="G642" s="159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</row>
    <row r="643" spans="6:45" ht="15.75" x14ac:dyDescent="0.25">
      <c r="F643" s="159"/>
      <c r="G643" s="159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</row>
    <row r="644" spans="6:45" ht="15.75" x14ac:dyDescent="0.25">
      <c r="F644" s="159"/>
      <c r="G644" s="159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</row>
    <row r="645" spans="6:45" ht="15.75" x14ac:dyDescent="0.25">
      <c r="F645" s="159"/>
      <c r="G645" s="159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</row>
    <row r="646" spans="6:45" ht="15.75" x14ac:dyDescent="0.25">
      <c r="F646" s="159"/>
      <c r="G646" s="159"/>
      <c r="H646" s="159"/>
      <c r="I646" s="159"/>
      <c r="J646" s="159"/>
      <c r="K646" s="159"/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</row>
    <row r="647" spans="6:45" ht="15.75" x14ac:dyDescent="0.25">
      <c r="F647" s="159"/>
      <c r="G647" s="159"/>
      <c r="H647" s="159"/>
      <c r="I647" s="159"/>
      <c r="J647" s="159"/>
      <c r="K647" s="159"/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</row>
    <row r="648" spans="6:45" ht="15.75" x14ac:dyDescent="0.25">
      <c r="F648" s="159"/>
      <c r="G648" s="159"/>
      <c r="H648" s="159"/>
      <c r="I648" s="159"/>
      <c r="J648" s="159"/>
      <c r="K648" s="159"/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</row>
    <row r="649" spans="6:45" ht="15.75" x14ac:dyDescent="0.25">
      <c r="F649" s="159"/>
      <c r="G649" s="159"/>
      <c r="H649" s="159"/>
      <c r="I649" s="159"/>
      <c r="J649" s="159"/>
      <c r="K649" s="159"/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</row>
    <row r="650" spans="6:45" ht="15.75" x14ac:dyDescent="0.25"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</row>
    <row r="651" spans="6:45" ht="15.75" x14ac:dyDescent="0.25">
      <c r="F651" s="159"/>
      <c r="G651" s="159"/>
      <c r="H651" s="159"/>
      <c r="I651" s="159"/>
      <c r="J651" s="159"/>
      <c r="K651" s="159"/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</row>
    <row r="652" spans="6:45" ht="15.75" x14ac:dyDescent="0.25">
      <c r="F652" s="159"/>
      <c r="G652" s="159"/>
      <c r="H652" s="159"/>
      <c r="I652" s="159"/>
      <c r="J652" s="159"/>
      <c r="K652" s="159"/>
      <c r="L652" s="159"/>
      <c r="M652" s="159"/>
      <c r="N652" s="159"/>
      <c r="O652" s="159"/>
      <c r="P652" s="159"/>
      <c r="Q652" s="159"/>
      <c r="R652" s="159"/>
      <c r="S652" s="159"/>
      <c r="T652" s="159"/>
      <c r="U652" s="159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</row>
    <row r="653" spans="6:45" ht="15.75" x14ac:dyDescent="0.25">
      <c r="F653" s="159"/>
      <c r="G653" s="159"/>
      <c r="H653" s="159"/>
      <c r="I653" s="159"/>
      <c r="J653" s="159"/>
      <c r="K653" s="159"/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</row>
    <row r="654" spans="6:45" ht="15.75" x14ac:dyDescent="0.25">
      <c r="F654" s="159"/>
      <c r="G654" s="159"/>
      <c r="H654" s="159"/>
      <c r="I654" s="159"/>
      <c r="J654" s="159"/>
      <c r="K654" s="159"/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59"/>
      <c r="AA654" s="159"/>
      <c r="AB654" s="159"/>
      <c r="AC654" s="159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</row>
    <row r="655" spans="6:45" ht="15.75" x14ac:dyDescent="0.25">
      <c r="F655" s="159"/>
      <c r="G655" s="159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59"/>
      <c r="AA655" s="159"/>
      <c r="AB655" s="159"/>
      <c r="AC655" s="159"/>
      <c r="AD655" s="159"/>
      <c r="AE655" s="159"/>
      <c r="AF655" s="159"/>
      <c r="AG655" s="159"/>
      <c r="AH655" s="159"/>
      <c r="AI655" s="159"/>
      <c r="AJ655" s="159"/>
      <c r="AK655" s="159"/>
      <c r="AL655" s="159"/>
      <c r="AM655" s="159"/>
      <c r="AN655" s="159"/>
      <c r="AO655" s="159"/>
      <c r="AP655" s="159"/>
      <c r="AQ655" s="159"/>
      <c r="AR655" s="159"/>
      <c r="AS655" s="159"/>
    </row>
    <row r="656" spans="6:45" ht="15.75" x14ac:dyDescent="0.25">
      <c r="F656" s="159"/>
      <c r="G656" s="159"/>
      <c r="H656" s="159"/>
      <c r="I656" s="159"/>
      <c r="J656" s="159"/>
      <c r="K656" s="159"/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59"/>
      <c r="AA656" s="159"/>
      <c r="AB656" s="159"/>
      <c r="AC656" s="159"/>
      <c r="AD656" s="159"/>
      <c r="AE656" s="159"/>
      <c r="AF656" s="159"/>
      <c r="AG656" s="159"/>
      <c r="AH656" s="159"/>
      <c r="AI656" s="159"/>
      <c r="AJ656" s="159"/>
      <c r="AK656" s="159"/>
      <c r="AL656" s="159"/>
      <c r="AM656" s="159"/>
      <c r="AN656" s="159"/>
      <c r="AO656" s="159"/>
      <c r="AP656" s="159"/>
      <c r="AQ656" s="159"/>
      <c r="AR656" s="159"/>
      <c r="AS656" s="159"/>
    </row>
    <row r="657" spans="6:45" ht="15.75" x14ac:dyDescent="0.25">
      <c r="F657" s="159"/>
      <c r="G657" s="159"/>
      <c r="H657" s="159"/>
      <c r="I657" s="159"/>
      <c r="J657" s="159"/>
      <c r="K657" s="159"/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  <c r="AA657" s="159"/>
      <c r="AB657" s="159"/>
      <c r="AC657" s="159"/>
      <c r="AD657" s="159"/>
      <c r="AE657" s="159"/>
      <c r="AF657" s="159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</row>
    <row r="658" spans="6:45" ht="15.75" x14ac:dyDescent="0.25">
      <c r="F658" s="159"/>
      <c r="G658" s="159"/>
      <c r="H658" s="159"/>
      <c r="I658" s="159"/>
      <c r="J658" s="159"/>
      <c r="K658" s="159"/>
      <c r="L658" s="159"/>
      <c r="M658" s="159"/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  <c r="AA658" s="159"/>
      <c r="AB658" s="159"/>
      <c r="AC658" s="159"/>
      <c r="AD658" s="159"/>
      <c r="AE658" s="159"/>
      <c r="AF658" s="159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</row>
    <row r="659" spans="6:45" ht="15.75" x14ac:dyDescent="0.25">
      <c r="F659" s="159"/>
      <c r="G659" s="159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59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</row>
    <row r="660" spans="6:45" ht="15.75" x14ac:dyDescent="0.25"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59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</row>
    <row r="661" spans="6:45" ht="15.75" x14ac:dyDescent="0.25">
      <c r="F661" s="159"/>
      <c r="G661" s="159"/>
      <c r="H661" s="159"/>
      <c r="I661" s="159"/>
      <c r="J661" s="159"/>
      <c r="K661" s="159"/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9"/>
      <c r="Y661" s="159"/>
      <c r="Z661" s="159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</row>
    <row r="662" spans="6:45" ht="15.75" x14ac:dyDescent="0.25">
      <c r="F662" s="159"/>
      <c r="G662" s="159"/>
      <c r="H662" s="159"/>
      <c r="I662" s="159"/>
      <c r="J662" s="159"/>
      <c r="K662" s="159"/>
      <c r="L662" s="159"/>
      <c r="M662" s="159"/>
      <c r="N662" s="159"/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</row>
    <row r="663" spans="6:45" ht="15.75" x14ac:dyDescent="0.25">
      <c r="F663" s="159"/>
      <c r="G663" s="159"/>
      <c r="H663" s="159"/>
      <c r="I663" s="159"/>
      <c r="J663" s="159"/>
      <c r="K663" s="159"/>
      <c r="L663" s="159"/>
      <c r="M663" s="159"/>
      <c r="N663" s="159"/>
      <c r="O663" s="159"/>
      <c r="P663" s="159"/>
      <c r="Q663" s="159"/>
      <c r="R663" s="159"/>
      <c r="S663" s="159"/>
      <c r="T663" s="159"/>
      <c r="U663" s="159"/>
      <c r="V663" s="159"/>
      <c r="W663" s="159"/>
      <c r="X663" s="159"/>
      <c r="Y663" s="159"/>
      <c r="Z663" s="159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</row>
    <row r="664" spans="6:45" ht="15.75" x14ac:dyDescent="0.25">
      <c r="F664" s="159"/>
      <c r="G664" s="159"/>
      <c r="H664" s="159"/>
      <c r="I664" s="159"/>
      <c r="J664" s="159"/>
      <c r="K664" s="159"/>
      <c r="L664" s="159"/>
      <c r="M664" s="159"/>
      <c r="N664" s="159"/>
      <c r="O664" s="159"/>
      <c r="P664" s="159"/>
      <c r="Q664" s="159"/>
      <c r="R664" s="159"/>
      <c r="S664" s="159"/>
      <c r="T664" s="159"/>
      <c r="U664" s="159"/>
      <c r="V664" s="159"/>
      <c r="W664" s="159"/>
      <c r="X664" s="159"/>
      <c r="Y664" s="159"/>
      <c r="Z664" s="159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</row>
    <row r="665" spans="6:45" ht="15.75" x14ac:dyDescent="0.25">
      <c r="F665" s="159"/>
      <c r="G665" s="159"/>
      <c r="H665" s="159"/>
      <c r="I665" s="159"/>
      <c r="J665" s="159"/>
      <c r="K665" s="159"/>
      <c r="L665" s="159"/>
      <c r="M665" s="159"/>
      <c r="N665" s="159"/>
      <c r="O665" s="159"/>
      <c r="P665" s="159"/>
      <c r="Q665" s="159"/>
      <c r="R665" s="159"/>
      <c r="S665" s="159"/>
      <c r="T665" s="159"/>
      <c r="U665" s="159"/>
      <c r="V665" s="159"/>
      <c r="W665" s="159"/>
      <c r="X665" s="159"/>
      <c r="Y665" s="159"/>
      <c r="Z665" s="159"/>
      <c r="AA665" s="159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</row>
    <row r="666" spans="6:45" ht="15.75" x14ac:dyDescent="0.25">
      <c r="F666" s="159"/>
      <c r="G666" s="159"/>
      <c r="H666" s="159"/>
      <c r="I666" s="159"/>
      <c r="J666" s="159"/>
      <c r="K666" s="159"/>
      <c r="L666" s="159"/>
      <c r="M666" s="159"/>
      <c r="N666" s="159"/>
      <c r="O666" s="159"/>
      <c r="P666" s="159"/>
      <c r="Q666" s="159"/>
      <c r="R666" s="159"/>
      <c r="S666" s="159"/>
      <c r="T666" s="159"/>
      <c r="U666" s="159"/>
      <c r="V666" s="159"/>
      <c r="W666" s="159"/>
      <c r="X666" s="159"/>
      <c r="Y666" s="159"/>
      <c r="Z666" s="159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</row>
    <row r="667" spans="6:45" ht="15.75" x14ac:dyDescent="0.25">
      <c r="F667" s="159"/>
      <c r="G667" s="159"/>
      <c r="H667" s="159"/>
      <c r="I667" s="159"/>
      <c r="J667" s="159"/>
      <c r="K667" s="159"/>
      <c r="L667" s="159"/>
      <c r="M667" s="159"/>
      <c r="N667" s="159"/>
      <c r="O667" s="159"/>
      <c r="P667" s="159"/>
      <c r="Q667" s="159"/>
      <c r="R667" s="159"/>
      <c r="S667" s="159"/>
      <c r="T667" s="159"/>
      <c r="U667" s="159"/>
      <c r="V667" s="159"/>
      <c r="W667" s="159"/>
      <c r="X667" s="159"/>
      <c r="Y667" s="159"/>
      <c r="Z667" s="159"/>
      <c r="AA667" s="159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</row>
    <row r="668" spans="6:45" ht="15.75" x14ac:dyDescent="0.25">
      <c r="F668" s="159"/>
      <c r="G668" s="159"/>
      <c r="H668" s="159"/>
      <c r="I668" s="159"/>
      <c r="J668" s="159"/>
      <c r="K668" s="159"/>
      <c r="L668" s="159"/>
      <c r="M668" s="159"/>
      <c r="N668" s="159"/>
      <c r="O668" s="159"/>
      <c r="P668" s="159"/>
      <c r="Q668" s="159"/>
      <c r="R668" s="159"/>
      <c r="S668" s="159"/>
      <c r="T668" s="159"/>
      <c r="U668" s="159"/>
      <c r="V668" s="159"/>
      <c r="W668" s="159"/>
      <c r="X668" s="159"/>
      <c r="Y668" s="159"/>
      <c r="Z668" s="159"/>
      <c r="AA668" s="159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</row>
    <row r="669" spans="6:45" ht="15.75" x14ac:dyDescent="0.25">
      <c r="F669" s="159"/>
      <c r="G669" s="159"/>
      <c r="H669" s="159"/>
      <c r="I669" s="159"/>
      <c r="J669" s="159"/>
      <c r="K669" s="159"/>
      <c r="L669" s="159"/>
      <c r="M669" s="159"/>
      <c r="N669" s="159"/>
      <c r="O669" s="159"/>
      <c r="P669" s="159"/>
      <c r="Q669" s="159"/>
      <c r="R669" s="159"/>
      <c r="S669" s="159"/>
      <c r="T669" s="159"/>
      <c r="U669" s="159"/>
      <c r="V669" s="159"/>
      <c r="W669" s="159"/>
      <c r="X669" s="159"/>
      <c r="Y669" s="159"/>
      <c r="Z669" s="159"/>
      <c r="AA669" s="159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</row>
    <row r="670" spans="6:45" ht="15.75" x14ac:dyDescent="0.25">
      <c r="F670" s="159"/>
      <c r="G670" s="159"/>
      <c r="H670" s="159"/>
      <c r="I670" s="159"/>
      <c r="J670" s="159"/>
      <c r="K670" s="159"/>
      <c r="L670" s="159"/>
      <c r="M670" s="159"/>
      <c r="N670" s="159"/>
      <c r="O670" s="159"/>
      <c r="P670" s="159"/>
      <c r="Q670" s="159"/>
      <c r="R670" s="159"/>
      <c r="S670" s="159"/>
      <c r="T670" s="159"/>
      <c r="U670" s="159"/>
      <c r="V670" s="159"/>
      <c r="W670" s="159"/>
      <c r="X670" s="159"/>
      <c r="Y670" s="159"/>
      <c r="Z670" s="159"/>
      <c r="AA670" s="159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</row>
    <row r="671" spans="6:45" ht="15.75" x14ac:dyDescent="0.25"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</row>
    <row r="672" spans="6:45" ht="15.75" x14ac:dyDescent="0.25"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</row>
    <row r="673" spans="6:45" ht="15.75" x14ac:dyDescent="0.25"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</row>
    <row r="674" spans="6:45" ht="15.75" x14ac:dyDescent="0.25"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</row>
    <row r="675" spans="6:45" ht="15.75" x14ac:dyDescent="0.25"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</row>
    <row r="676" spans="6:45" ht="15.75" x14ac:dyDescent="0.25"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</row>
    <row r="677" spans="6:45" ht="15.75" x14ac:dyDescent="0.25"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</row>
    <row r="678" spans="6:45" ht="15.75" x14ac:dyDescent="0.25"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</row>
    <row r="679" spans="6:45" ht="15.75" x14ac:dyDescent="0.25"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</row>
    <row r="680" spans="6:45" ht="15.75" x14ac:dyDescent="0.25"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</row>
    <row r="681" spans="6:45" ht="15.75" x14ac:dyDescent="0.25"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</row>
    <row r="682" spans="6:45" ht="15.75" x14ac:dyDescent="0.25">
      <c r="F682" s="159"/>
      <c r="G682" s="159"/>
      <c r="H682" s="159"/>
      <c r="I682" s="159"/>
      <c r="J682" s="159"/>
      <c r="K682" s="159"/>
      <c r="L682" s="159"/>
      <c r="M682" s="159"/>
      <c r="N682" s="159"/>
      <c r="O682" s="159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</row>
    <row r="683" spans="6:45" ht="15.75" x14ac:dyDescent="0.25">
      <c r="F683" s="159"/>
      <c r="G683" s="159"/>
      <c r="H683" s="159"/>
      <c r="I683" s="159"/>
      <c r="J683" s="159"/>
      <c r="K683" s="159"/>
      <c r="L683" s="159"/>
      <c r="M683" s="159"/>
      <c r="N683" s="159"/>
      <c r="O683" s="159"/>
      <c r="P683" s="159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</row>
    <row r="684" spans="6:45" ht="15.75" x14ac:dyDescent="0.25">
      <c r="F684" s="159"/>
      <c r="G684" s="159"/>
      <c r="H684" s="159"/>
      <c r="I684" s="159"/>
      <c r="J684" s="159"/>
      <c r="K684" s="159"/>
      <c r="L684" s="159"/>
      <c r="M684" s="159"/>
      <c r="N684" s="159"/>
      <c r="O684" s="159"/>
      <c r="P684" s="159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</row>
    <row r="685" spans="6:45" ht="15.75" x14ac:dyDescent="0.25">
      <c r="F685" s="159"/>
      <c r="G685" s="159"/>
      <c r="H685" s="159"/>
      <c r="I685" s="159"/>
      <c r="J685" s="159"/>
      <c r="K685" s="159"/>
      <c r="L685" s="159"/>
      <c r="M685" s="159"/>
      <c r="N685" s="159"/>
      <c r="O685" s="159"/>
      <c r="P685" s="159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</row>
    <row r="686" spans="6:45" ht="15.75" x14ac:dyDescent="0.25"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</row>
    <row r="687" spans="6:45" ht="15.75" x14ac:dyDescent="0.25"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</row>
    <row r="688" spans="6:45" ht="15.75" x14ac:dyDescent="0.25"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</row>
    <row r="689" spans="6:45" ht="15.75" x14ac:dyDescent="0.25">
      <c r="F689" s="159"/>
      <c r="G689" s="159"/>
      <c r="H689" s="159"/>
      <c r="I689" s="159"/>
      <c r="J689" s="159"/>
      <c r="K689" s="159"/>
      <c r="L689" s="159"/>
      <c r="M689" s="159"/>
      <c r="N689" s="159"/>
      <c r="O689" s="159"/>
      <c r="P689" s="159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</row>
    <row r="690" spans="6:45" ht="15.75" x14ac:dyDescent="0.25">
      <c r="F690" s="159"/>
      <c r="G690" s="159"/>
      <c r="H690" s="159"/>
      <c r="I690" s="159"/>
      <c r="J690" s="159"/>
      <c r="K690" s="159"/>
      <c r="L690" s="159"/>
      <c r="M690" s="159"/>
      <c r="N690" s="159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</row>
    <row r="691" spans="6:45" ht="15.75" x14ac:dyDescent="0.25"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Q691" s="159"/>
      <c r="R691" s="159"/>
      <c r="S691" s="159"/>
      <c r="T691" s="159"/>
      <c r="U691" s="159"/>
      <c r="V691" s="159"/>
      <c r="W691" s="159"/>
      <c r="X691" s="159"/>
      <c r="Y691" s="159"/>
      <c r="Z691" s="159"/>
      <c r="AA691" s="159"/>
      <c r="AB691" s="159"/>
      <c r="AC691" s="159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</row>
    <row r="692" spans="6:45" ht="15.75" x14ac:dyDescent="0.25">
      <c r="F692" s="159"/>
      <c r="G692" s="159"/>
      <c r="H692" s="159"/>
      <c r="I692" s="159"/>
      <c r="J692" s="159"/>
      <c r="K692" s="159"/>
      <c r="L692" s="159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</row>
    <row r="693" spans="6:45" ht="15.75" x14ac:dyDescent="0.25">
      <c r="F693" s="159"/>
      <c r="G693" s="159"/>
      <c r="H693" s="159"/>
      <c r="I693" s="159"/>
      <c r="J693" s="159"/>
      <c r="K693" s="159"/>
      <c r="L693" s="159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</row>
    <row r="694" spans="6:45" ht="15.75" x14ac:dyDescent="0.25">
      <c r="F694" s="159"/>
      <c r="G694" s="159"/>
      <c r="H694" s="159"/>
      <c r="I694" s="159"/>
      <c r="J694" s="159"/>
      <c r="K694" s="159"/>
      <c r="L694" s="159"/>
      <c r="M694" s="159"/>
      <c r="N694" s="159"/>
      <c r="O694" s="159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</row>
    <row r="695" spans="6:45" ht="15.75" x14ac:dyDescent="0.25">
      <c r="F695" s="159"/>
      <c r="G695" s="159"/>
      <c r="H695" s="159"/>
      <c r="I695" s="159"/>
      <c r="J695" s="159"/>
      <c r="K695" s="159"/>
      <c r="L695" s="159"/>
      <c r="M695" s="159"/>
      <c r="N695" s="159"/>
      <c r="O695" s="159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</row>
    <row r="696" spans="6:45" ht="15.75" x14ac:dyDescent="0.25">
      <c r="F696" s="159"/>
      <c r="G696" s="159"/>
      <c r="H696" s="159"/>
      <c r="I696" s="159"/>
      <c r="J696" s="159"/>
      <c r="K696" s="159"/>
      <c r="L696" s="159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</row>
    <row r="697" spans="6:45" ht="15.75" x14ac:dyDescent="0.25">
      <c r="F697" s="159"/>
      <c r="G697" s="159"/>
      <c r="H697" s="159"/>
      <c r="I697" s="159"/>
      <c r="J697" s="159"/>
      <c r="K697" s="159"/>
      <c r="L697" s="159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</row>
    <row r="698" spans="6:45" ht="15.75" x14ac:dyDescent="0.25">
      <c r="F698" s="159"/>
      <c r="G698" s="159"/>
      <c r="H698" s="159"/>
      <c r="I698" s="159"/>
      <c r="J698" s="159"/>
      <c r="K698" s="159"/>
      <c r="L698" s="159"/>
      <c r="M698" s="159"/>
      <c r="N698" s="159"/>
      <c r="O698" s="159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</row>
    <row r="699" spans="6:45" ht="15.75" x14ac:dyDescent="0.25">
      <c r="F699" s="159"/>
      <c r="G699" s="159"/>
      <c r="H699" s="159"/>
      <c r="I699" s="159"/>
      <c r="J699" s="159"/>
      <c r="K699" s="159"/>
      <c r="L699" s="159"/>
      <c r="M699" s="159"/>
      <c r="N699" s="159"/>
      <c r="O699" s="159"/>
      <c r="P699" s="159"/>
      <c r="Q699" s="159"/>
      <c r="R699" s="159"/>
      <c r="S699" s="159"/>
      <c r="T699" s="159"/>
      <c r="U699" s="159"/>
      <c r="V699" s="159"/>
      <c r="W699" s="159"/>
      <c r="X699" s="159"/>
      <c r="Y699" s="159"/>
      <c r="Z699" s="159"/>
      <c r="AA699" s="159"/>
      <c r="AB699" s="159"/>
      <c r="AC699" s="159"/>
      <c r="AD699" s="159"/>
      <c r="AE699" s="159"/>
      <c r="AF699" s="159"/>
      <c r="AG699" s="159"/>
      <c r="AH699" s="159"/>
      <c r="AI699" s="159"/>
      <c r="AJ699" s="159"/>
      <c r="AK699" s="159"/>
      <c r="AL699" s="159"/>
      <c r="AM699" s="159"/>
      <c r="AN699" s="159"/>
      <c r="AO699" s="159"/>
      <c r="AP699" s="159"/>
      <c r="AQ699" s="159"/>
      <c r="AR699" s="159"/>
      <c r="AS699" s="159"/>
    </row>
    <row r="700" spans="6:45" ht="15.75" x14ac:dyDescent="0.25">
      <c r="F700" s="159"/>
      <c r="G700" s="159"/>
      <c r="H700" s="159"/>
      <c r="I700" s="159"/>
      <c r="J700" s="159"/>
      <c r="K700" s="159"/>
      <c r="L700" s="159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9"/>
      <c r="Y700" s="159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</row>
    <row r="701" spans="6:45" ht="15.75" x14ac:dyDescent="0.25">
      <c r="F701" s="159"/>
      <c r="G701" s="159"/>
      <c r="H701" s="159"/>
      <c r="I701" s="159"/>
      <c r="J701" s="159"/>
      <c r="K701" s="159"/>
      <c r="L701" s="159"/>
      <c r="M701" s="159"/>
      <c r="N701" s="159"/>
      <c r="O701" s="159"/>
      <c r="P701" s="159"/>
      <c r="Q701" s="159"/>
      <c r="R701" s="159"/>
      <c r="S701" s="159"/>
      <c r="T701" s="159"/>
      <c r="U701" s="159"/>
      <c r="V701" s="159"/>
      <c r="W701" s="159"/>
      <c r="X701" s="159"/>
      <c r="Y701" s="159"/>
      <c r="Z701" s="159"/>
      <c r="AA701" s="159"/>
      <c r="AB701" s="159"/>
      <c r="AC701" s="159"/>
      <c r="AD701" s="159"/>
      <c r="AE701" s="159"/>
      <c r="AF701" s="159"/>
      <c r="AG701" s="159"/>
      <c r="AH701" s="159"/>
      <c r="AI701" s="159"/>
      <c r="AJ701" s="159"/>
      <c r="AK701" s="159"/>
      <c r="AL701" s="159"/>
      <c r="AM701" s="159"/>
      <c r="AN701" s="159"/>
      <c r="AO701" s="159"/>
      <c r="AP701" s="159"/>
      <c r="AQ701" s="159"/>
      <c r="AR701" s="159"/>
      <c r="AS701" s="159"/>
    </row>
    <row r="702" spans="6:45" ht="15.75" x14ac:dyDescent="0.25">
      <c r="F702" s="159"/>
      <c r="G702" s="159"/>
      <c r="H702" s="159"/>
      <c r="I702" s="159"/>
      <c r="J702" s="159"/>
      <c r="K702" s="159"/>
      <c r="L702" s="159"/>
      <c r="M702" s="159"/>
      <c r="N702" s="159"/>
      <c r="O702" s="159"/>
      <c r="P702" s="159"/>
      <c r="Q702" s="159"/>
      <c r="R702" s="159"/>
      <c r="S702" s="159"/>
      <c r="T702" s="159"/>
      <c r="U702" s="159"/>
      <c r="V702" s="159"/>
      <c r="W702" s="159"/>
      <c r="X702" s="159"/>
      <c r="Y702" s="159"/>
      <c r="Z702" s="159"/>
      <c r="AA702" s="159"/>
      <c r="AB702" s="159"/>
      <c r="AC702" s="159"/>
      <c r="AD702" s="159"/>
      <c r="AE702" s="159"/>
      <c r="AF702" s="159"/>
      <c r="AG702" s="159"/>
      <c r="AH702" s="159"/>
      <c r="AI702" s="159"/>
      <c r="AJ702" s="159"/>
      <c r="AK702" s="159"/>
      <c r="AL702" s="159"/>
      <c r="AM702" s="159"/>
      <c r="AN702" s="159"/>
      <c r="AO702" s="159"/>
      <c r="AP702" s="159"/>
      <c r="AQ702" s="159"/>
      <c r="AR702" s="159"/>
      <c r="AS702" s="159"/>
    </row>
    <row r="703" spans="6:45" ht="15.75" x14ac:dyDescent="0.25">
      <c r="F703" s="159"/>
      <c r="G703" s="159"/>
      <c r="H703" s="159"/>
      <c r="I703" s="159"/>
      <c r="J703" s="159"/>
      <c r="K703" s="159"/>
      <c r="L703" s="159"/>
      <c r="M703" s="159"/>
      <c r="N703" s="159"/>
      <c r="O703" s="159"/>
      <c r="P703" s="159"/>
      <c r="Q703" s="159"/>
      <c r="R703" s="159"/>
      <c r="S703" s="159"/>
      <c r="T703" s="159"/>
      <c r="U703" s="159"/>
      <c r="V703" s="159"/>
      <c r="W703" s="159"/>
      <c r="X703" s="159"/>
      <c r="Y703" s="159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59"/>
    </row>
    <row r="704" spans="6:45" ht="15.75" x14ac:dyDescent="0.25">
      <c r="F704" s="159"/>
      <c r="G704" s="159"/>
      <c r="H704" s="159"/>
      <c r="I704" s="159"/>
      <c r="J704" s="159"/>
      <c r="K704" s="159"/>
      <c r="L704" s="159"/>
      <c r="M704" s="159"/>
      <c r="N704" s="159"/>
      <c r="O704" s="159"/>
      <c r="P704" s="159"/>
      <c r="Q704" s="159"/>
      <c r="R704" s="159"/>
      <c r="S704" s="159"/>
      <c r="T704" s="159"/>
      <c r="U704" s="159"/>
      <c r="V704" s="159"/>
      <c r="W704" s="159"/>
      <c r="X704" s="159"/>
      <c r="Y704" s="159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59"/>
    </row>
    <row r="705" spans="6:45" ht="15.75" x14ac:dyDescent="0.25">
      <c r="F705" s="159"/>
      <c r="G705" s="159"/>
      <c r="H705" s="159"/>
      <c r="I705" s="159"/>
      <c r="J705" s="159"/>
      <c r="K705" s="159"/>
      <c r="L705" s="159"/>
      <c r="M705" s="159"/>
      <c r="N705" s="159"/>
      <c r="O705" s="159"/>
      <c r="P705" s="159"/>
      <c r="Q705" s="159"/>
      <c r="R705" s="159"/>
      <c r="S705" s="159"/>
      <c r="T705" s="159"/>
      <c r="U705" s="159"/>
      <c r="V705" s="159"/>
      <c r="W705" s="159"/>
      <c r="X705" s="159"/>
      <c r="Y705" s="159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59"/>
    </row>
    <row r="706" spans="6:45" ht="15.75" x14ac:dyDescent="0.25">
      <c r="F706" s="159"/>
      <c r="G706" s="159"/>
      <c r="H706" s="159"/>
      <c r="I706" s="159"/>
      <c r="J706" s="159"/>
      <c r="K706" s="159"/>
      <c r="L706" s="159"/>
      <c r="M706" s="159"/>
      <c r="N706" s="159"/>
      <c r="O706" s="159"/>
      <c r="P706" s="159"/>
      <c r="Q706" s="159"/>
      <c r="R706" s="159"/>
      <c r="S706" s="159"/>
      <c r="T706" s="159"/>
      <c r="U706" s="159"/>
      <c r="V706" s="159"/>
      <c r="W706" s="159"/>
      <c r="X706" s="159"/>
      <c r="Y706" s="159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59"/>
    </row>
    <row r="707" spans="6:45" ht="15.75" x14ac:dyDescent="0.25">
      <c r="F707" s="159"/>
      <c r="G707" s="159"/>
      <c r="H707" s="159"/>
      <c r="I707" s="159"/>
      <c r="J707" s="159"/>
      <c r="K707" s="159"/>
      <c r="L707" s="159"/>
      <c r="M707" s="159"/>
      <c r="N707" s="159"/>
      <c r="O707" s="159"/>
      <c r="P707" s="159"/>
      <c r="Q707" s="159"/>
      <c r="R707" s="159"/>
      <c r="S707" s="159"/>
      <c r="T707" s="159"/>
      <c r="U707" s="159"/>
      <c r="V707" s="159"/>
      <c r="W707" s="159"/>
      <c r="X707" s="159"/>
      <c r="Y707" s="159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</row>
    <row r="708" spans="6:45" ht="15.75" x14ac:dyDescent="0.25"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9"/>
      <c r="Y708" s="159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</row>
    <row r="709" spans="6:45" ht="15.75" x14ac:dyDescent="0.25">
      <c r="F709" s="159"/>
      <c r="G709" s="159"/>
      <c r="H709" s="159"/>
      <c r="I709" s="159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</row>
    <row r="710" spans="6:45" ht="15.75" x14ac:dyDescent="0.25">
      <c r="F710" s="159"/>
      <c r="G710" s="159"/>
      <c r="H710" s="159"/>
      <c r="I710" s="159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</row>
    <row r="711" spans="6:45" ht="15.75" x14ac:dyDescent="0.25">
      <c r="F711" s="159"/>
      <c r="G711" s="159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</row>
    <row r="712" spans="6:45" ht="15.75" x14ac:dyDescent="0.25">
      <c r="F712" s="159"/>
      <c r="G712" s="159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</row>
    <row r="713" spans="6:45" ht="15.75" x14ac:dyDescent="0.25">
      <c r="F713" s="159"/>
      <c r="G713" s="159"/>
      <c r="H713" s="159"/>
      <c r="I713" s="159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</row>
    <row r="714" spans="6:45" ht="15.75" x14ac:dyDescent="0.25">
      <c r="F714" s="159"/>
      <c r="G714" s="159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</row>
    <row r="715" spans="6:45" ht="15.75" x14ac:dyDescent="0.25">
      <c r="F715" s="159"/>
      <c r="G715" s="159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</row>
    <row r="716" spans="6:45" ht="15.75" x14ac:dyDescent="0.25"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</row>
    <row r="717" spans="6:45" ht="15.75" x14ac:dyDescent="0.25">
      <c r="F717" s="159"/>
      <c r="G717" s="159"/>
      <c r="H717" s="159"/>
      <c r="I717" s="159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</row>
    <row r="718" spans="6:45" ht="15.75" x14ac:dyDescent="0.25">
      <c r="F718" s="159"/>
      <c r="G718" s="159"/>
      <c r="H718" s="159"/>
      <c r="I718" s="159"/>
      <c r="J718" s="159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</row>
    <row r="719" spans="6:45" ht="15.75" x14ac:dyDescent="0.25">
      <c r="F719" s="159"/>
      <c r="G719" s="159"/>
      <c r="H719" s="159"/>
      <c r="I719" s="159"/>
      <c r="J719" s="159"/>
      <c r="K719" s="159"/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</row>
    <row r="720" spans="6:45" ht="15.75" x14ac:dyDescent="0.25">
      <c r="F720" s="159"/>
      <c r="G720" s="159"/>
      <c r="H720" s="159"/>
      <c r="I720" s="159"/>
      <c r="J720" s="159"/>
      <c r="K720" s="159"/>
      <c r="L720" s="159"/>
      <c r="M720" s="159"/>
      <c r="N720" s="159"/>
      <c r="O720" s="159"/>
      <c r="P720" s="159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</row>
    <row r="721" spans="6:45" ht="15.75" x14ac:dyDescent="0.25">
      <c r="F721" s="159"/>
      <c r="G721" s="159"/>
      <c r="H721" s="159"/>
      <c r="I721" s="159"/>
      <c r="J721" s="159"/>
      <c r="K721" s="159"/>
      <c r="L721" s="159"/>
      <c r="M721" s="159"/>
      <c r="N721" s="159"/>
      <c r="O721" s="159"/>
      <c r="P721" s="159"/>
      <c r="Q721" s="159"/>
      <c r="R721" s="159"/>
      <c r="S721" s="159"/>
      <c r="T721" s="159"/>
      <c r="U721" s="159"/>
      <c r="V721" s="159"/>
      <c r="W721" s="159"/>
      <c r="X721" s="159"/>
      <c r="Y721" s="159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</row>
    <row r="722" spans="6:45" ht="15.75" x14ac:dyDescent="0.25">
      <c r="F722" s="159"/>
      <c r="G722" s="159"/>
      <c r="H722" s="159"/>
      <c r="I722" s="159"/>
      <c r="J722" s="159"/>
      <c r="K722" s="159"/>
      <c r="L722" s="159"/>
      <c r="M722" s="159"/>
      <c r="N722" s="159"/>
      <c r="O722" s="159"/>
      <c r="P722" s="159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</row>
    <row r="723" spans="6:45" ht="15.75" x14ac:dyDescent="0.25">
      <c r="F723" s="159"/>
      <c r="G723" s="159"/>
      <c r="H723" s="159"/>
      <c r="I723" s="159"/>
      <c r="J723" s="159"/>
      <c r="K723" s="159"/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</row>
    <row r="724" spans="6:45" ht="15.75" x14ac:dyDescent="0.25">
      <c r="F724" s="159"/>
      <c r="G724" s="159"/>
      <c r="H724" s="159"/>
      <c r="I724" s="159"/>
      <c r="J724" s="159"/>
      <c r="K724" s="159"/>
      <c r="L724" s="159"/>
      <c r="M724" s="159"/>
      <c r="N724" s="159"/>
      <c r="O724" s="159"/>
      <c r="P724" s="159"/>
      <c r="Q724" s="159"/>
      <c r="R724" s="159"/>
      <c r="S724" s="159"/>
      <c r="T724" s="159"/>
      <c r="U724" s="159"/>
      <c r="V724" s="159"/>
      <c r="W724" s="159"/>
      <c r="X724" s="159"/>
      <c r="Y724" s="159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</row>
    <row r="725" spans="6:45" ht="15.75" x14ac:dyDescent="0.25">
      <c r="F725" s="159"/>
      <c r="G725" s="159"/>
      <c r="H725" s="159"/>
      <c r="I725" s="159"/>
      <c r="J725" s="159"/>
      <c r="K725" s="159"/>
      <c r="L725" s="159"/>
      <c r="M725" s="159"/>
      <c r="N725" s="159"/>
      <c r="O725" s="159"/>
      <c r="P725" s="159"/>
      <c r="Q725" s="159"/>
      <c r="R725" s="159"/>
      <c r="S725" s="159"/>
      <c r="T725" s="159"/>
      <c r="U725" s="159"/>
      <c r="V725" s="159"/>
      <c r="W725" s="159"/>
      <c r="X725" s="159"/>
      <c r="Y725" s="159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</row>
    <row r="726" spans="6:45" ht="15.75" x14ac:dyDescent="0.25">
      <c r="F726" s="159"/>
      <c r="G726" s="159"/>
      <c r="H726" s="159"/>
      <c r="I726" s="159"/>
      <c r="J726" s="159"/>
      <c r="K726" s="159"/>
      <c r="L726" s="159"/>
      <c r="M726" s="159"/>
      <c r="N726" s="159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</row>
    <row r="727" spans="6:45" ht="15.75" x14ac:dyDescent="0.25">
      <c r="F727" s="159"/>
      <c r="G727" s="159"/>
      <c r="H727" s="159"/>
      <c r="I727" s="159"/>
      <c r="J727" s="159"/>
      <c r="K727" s="159"/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</row>
    <row r="728" spans="6:45" ht="15.75" x14ac:dyDescent="0.25">
      <c r="F728" s="159"/>
      <c r="G728" s="159"/>
      <c r="H728" s="159"/>
      <c r="I728" s="159"/>
      <c r="J728" s="159"/>
      <c r="K728" s="159"/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9"/>
      <c r="Y728" s="159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</row>
    <row r="729" spans="6:45" ht="15.75" x14ac:dyDescent="0.25">
      <c r="F729" s="159"/>
      <c r="G729" s="159"/>
      <c r="H729" s="159"/>
      <c r="I729" s="159"/>
      <c r="J729" s="159"/>
      <c r="K729" s="159"/>
      <c r="L729" s="159"/>
      <c r="M729" s="159"/>
      <c r="N729" s="159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</row>
    <row r="730" spans="6:45" ht="15.75" x14ac:dyDescent="0.25">
      <c r="F730" s="159"/>
      <c r="G730" s="159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9"/>
      <c r="Y730" s="159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</row>
    <row r="731" spans="6:45" ht="15.75" x14ac:dyDescent="0.25">
      <c r="F731" s="159"/>
      <c r="G731" s="159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9"/>
      <c r="Y731" s="159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</row>
    <row r="732" spans="6:45" ht="15.75" x14ac:dyDescent="0.25">
      <c r="F732" s="159"/>
      <c r="G732" s="159"/>
      <c r="H732" s="159"/>
      <c r="I732" s="159"/>
      <c r="J732" s="159"/>
      <c r="K732" s="159"/>
      <c r="L732" s="159"/>
      <c r="M732" s="159"/>
      <c r="N732" s="159"/>
      <c r="O732" s="159"/>
      <c r="P732" s="159"/>
      <c r="Q732" s="159"/>
      <c r="R732" s="159"/>
      <c r="S732" s="159"/>
      <c r="T732" s="159"/>
      <c r="U732" s="159"/>
      <c r="V732" s="159"/>
      <c r="W732" s="159"/>
      <c r="X732" s="159"/>
      <c r="Y732" s="159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</row>
    <row r="733" spans="6:45" ht="15.75" x14ac:dyDescent="0.25">
      <c r="F733" s="159"/>
      <c r="G733" s="159"/>
      <c r="H733" s="159"/>
      <c r="I733" s="159"/>
      <c r="J733" s="159"/>
      <c r="K733" s="159"/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9"/>
      <c r="Y733" s="159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</row>
    <row r="734" spans="6:45" ht="15.75" x14ac:dyDescent="0.25">
      <c r="F734" s="159"/>
      <c r="G734" s="159"/>
      <c r="H734" s="159"/>
      <c r="I734" s="159"/>
      <c r="J734" s="159"/>
      <c r="K734" s="159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</row>
    <row r="735" spans="6:45" ht="15.75" x14ac:dyDescent="0.25">
      <c r="F735" s="159"/>
      <c r="G735" s="159"/>
      <c r="H735" s="159"/>
      <c r="I735" s="159"/>
      <c r="J735" s="159"/>
      <c r="K735" s="159"/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</row>
    <row r="736" spans="6:45" ht="15.75" x14ac:dyDescent="0.25">
      <c r="F736" s="159"/>
      <c r="G736" s="159"/>
      <c r="H736" s="159"/>
      <c r="I736" s="159"/>
      <c r="J736" s="159"/>
      <c r="K736" s="159"/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</row>
    <row r="737" spans="6:45" ht="15.75" x14ac:dyDescent="0.25">
      <c r="F737" s="159"/>
      <c r="G737" s="159"/>
      <c r="H737" s="159"/>
      <c r="I737" s="159"/>
      <c r="J737" s="159"/>
      <c r="K737" s="159"/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9"/>
      <c r="Y737" s="159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</row>
    <row r="738" spans="6:45" ht="15.75" x14ac:dyDescent="0.25">
      <c r="F738" s="159"/>
      <c r="G738" s="159"/>
      <c r="H738" s="159"/>
      <c r="I738" s="159"/>
      <c r="J738" s="159"/>
      <c r="K738" s="159"/>
      <c r="L738" s="159"/>
      <c r="M738" s="159"/>
      <c r="N738" s="159"/>
      <c r="O738" s="159"/>
      <c r="P738" s="159"/>
      <c r="Q738" s="159"/>
      <c r="R738" s="159"/>
      <c r="S738" s="159"/>
      <c r="T738" s="159"/>
      <c r="U738" s="159"/>
      <c r="V738" s="159"/>
      <c r="W738" s="159"/>
      <c r="X738" s="159"/>
      <c r="Y738" s="159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</row>
    <row r="739" spans="6:45" ht="15.75" x14ac:dyDescent="0.25">
      <c r="F739" s="159"/>
      <c r="G739" s="159"/>
      <c r="H739" s="159"/>
      <c r="I739" s="159"/>
      <c r="J739" s="159"/>
      <c r="K739" s="159"/>
      <c r="L739" s="159"/>
      <c r="M739" s="159"/>
      <c r="N739" s="159"/>
      <c r="O739" s="159"/>
      <c r="P739" s="159"/>
      <c r="Q739" s="159"/>
      <c r="R739" s="159"/>
      <c r="S739" s="159"/>
      <c r="T739" s="159"/>
      <c r="U739" s="159"/>
      <c r="V739" s="159"/>
      <c r="W739" s="159"/>
      <c r="X739" s="159"/>
      <c r="Y739" s="159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</row>
    <row r="740" spans="6:45" ht="15.75" x14ac:dyDescent="0.25">
      <c r="F740" s="159"/>
      <c r="G740" s="159"/>
      <c r="H740" s="159"/>
      <c r="I740" s="159"/>
      <c r="J740" s="159"/>
      <c r="K740" s="159"/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9"/>
      <c r="Y740" s="159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</row>
    <row r="741" spans="6:45" ht="15.75" x14ac:dyDescent="0.25">
      <c r="F741" s="159"/>
      <c r="G741" s="159"/>
      <c r="H741" s="159"/>
      <c r="I741" s="159"/>
      <c r="J741" s="159"/>
      <c r="K741" s="159"/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9"/>
      <c r="Y741" s="159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</row>
    <row r="742" spans="6:45" ht="15.75" x14ac:dyDescent="0.25">
      <c r="F742" s="159"/>
      <c r="G742" s="159"/>
      <c r="H742" s="159"/>
      <c r="I742" s="159"/>
      <c r="J742" s="159"/>
      <c r="K742" s="159"/>
      <c r="L742" s="159"/>
      <c r="M742" s="159"/>
      <c r="N742" s="159"/>
      <c r="O742" s="159"/>
      <c r="P742" s="159"/>
      <c r="Q742" s="159"/>
      <c r="R742" s="159"/>
      <c r="S742" s="159"/>
      <c r="T742" s="159"/>
      <c r="U742" s="159"/>
      <c r="V742" s="159"/>
      <c r="W742" s="159"/>
      <c r="X742" s="159"/>
      <c r="Y742" s="159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</row>
    <row r="743" spans="6:45" ht="15.75" x14ac:dyDescent="0.25">
      <c r="F743" s="159"/>
      <c r="G743" s="159"/>
      <c r="H743" s="159"/>
      <c r="I743" s="159"/>
      <c r="J743" s="159"/>
      <c r="K743" s="159"/>
      <c r="L743" s="159"/>
      <c r="M743" s="159"/>
      <c r="N743" s="159"/>
      <c r="O743" s="159"/>
      <c r="P743" s="159"/>
      <c r="Q743" s="159"/>
      <c r="R743" s="159"/>
      <c r="S743" s="159"/>
      <c r="T743" s="159"/>
      <c r="U743" s="159"/>
      <c r="V743" s="159"/>
      <c r="W743" s="159"/>
      <c r="X743" s="159"/>
      <c r="Y743" s="159"/>
      <c r="Z743" s="159"/>
      <c r="AA743" s="159"/>
      <c r="AB743" s="159"/>
      <c r="AC743" s="159"/>
      <c r="AD743" s="159"/>
      <c r="AE743" s="159"/>
      <c r="AF743" s="159"/>
      <c r="AG743" s="159"/>
      <c r="AH743" s="159"/>
      <c r="AI743" s="159"/>
      <c r="AJ743" s="159"/>
      <c r="AK743" s="159"/>
      <c r="AL743" s="159"/>
      <c r="AM743" s="159"/>
      <c r="AN743" s="159"/>
      <c r="AO743" s="159"/>
      <c r="AP743" s="159"/>
      <c r="AQ743" s="159"/>
      <c r="AR743" s="159"/>
      <c r="AS743" s="159"/>
    </row>
    <row r="744" spans="6:45" ht="15.75" x14ac:dyDescent="0.25">
      <c r="F744" s="159"/>
      <c r="G744" s="159"/>
      <c r="H744" s="159"/>
      <c r="I744" s="159"/>
      <c r="J744" s="159"/>
      <c r="K744" s="159"/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9"/>
      <c r="Y744" s="159"/>
      <c r="Z744" s="159"/>
      <c r="AA744" s="159"/>
      <c r="AB744" s="159"/>
      <c r="AC744" s="159"/>
      <c r="AD744" s="159"/>
      <c r="AE744" s="159"/>
      <c r="AF744" s="159"/>
      <c r="AG744" s="159"/>
      <c r="AH744" s="159"/>
      <c r="AI744" s="159"/>
      <c r="AJ744" s="159"/>
      <c r="AK744" s="159"/>
      <c r="AL744" s="159"/>
      <c r="AM744" s="159"/>
      <c r="AN744" s="159"/>
      <c r="AO744" s="159"/>
      <c r="AP744" s="159"/>
      <c r="AQ744" s="159"/>
      <c r="AR744" s="159"/>
      <c r="AS744" s="159"/>
    </row>
    <row r="745" spans="6:45" ht="15.75" x14ac:dyDescent="0.25">
      <c r="F745" s="159"/>
      <c r="G745" s="159"/>
      <c r="H745" s="159"/>
      <c r="I745" s="159"/>
      <c r="J745" s="159"/>
      <c r="K745" s="159"/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</row>
    <row r="746" spans="6:45" ht="15.75" x14ac:dyDescent="0.25">
      <c r="F746" s="159"/>
      <c r="G746" s="159"/>
      <c r="H746" s="159"/>
      <c r="I746" s="159"/>
      <c r="J746" s="159"/>
      <c r="K746" s="159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</row>
    <row r="747" spans="6:45" ht="15.75" x14ac:dyDescent="0.25">
      <c r="F747" s="159"/>
      <c r="G747" s="159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</row>
    <row r="748" spans="6:45" ht="15.75" x14ac:dyDescent="0.25">
      <c r="F748" s="159"/>
      <c r="G748" s="159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</row>
    <row r="749" spans="6:45" ht="15.75" x14ac:dyDescent="0.25">
      <c r="F749" s="159"/>
      <c r="G749" s="159"/>
      <c r="H749" s="159"/>
      <c r="I749" s="159"/>
      <c r="J749" s="159"/>
      <c r="K749" s="159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</row>
    <row r="750" spans="6:45" ht="15.75" x14ac:dyDescent="0.25">
      <c r="F750" s="159"/>
      <c r="G750" s="159"/>
      <c r="H750" s="159"/>
      <c r="I750" s="159"/>
      <c r="J750" s="159"/>
      <c r="K750" s="159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</row>
    <row r="751" spans="6:45" ht="15.75" x14ac:dyDescent="0.25">
      <c r="F751" s="159"/>
      <c r="G751" s="159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</row>
    <row r="752" spans="6:45" ht="15.75" x14ac:dyDescent="0.25">
      <c r="F752" s="159"/>
      <c r="G752" s="159"/>
      <c r="H752" s="159"/>
      <c r="I752" s="159"/>
      <c r="J752" s="159"/>
      <c r="K752" s="159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</row>
    <row r="753" spans="6:45" ht="15.75" x14ac:dyDescent="0.25">
      <c r="F753" s="159"/>
      <c r="G753" s="159"/>
      <c r="H753" s="159"/>
      <c r="I753" s="159"/>
      <c r="J753" s="159"/>
      <c r="K753" s="159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</row>
    <row r="754" spans="6:45" ht="15.75" x14ac:dyDescent="0.25">
      <c r="F754" s="159"/>
      <c r="G754" s="159"/>
      <c r="H754" s="159"/>
      <c r="I754" s="159"/>
      <c r="J754" s="159"/>
      <c r="K754" s="159"/>
      <c r="L754" s="159"/>
      <c r="M754" s="159"/>
      <c r="N754" s="159"/>
      <c r="O754" s="159"/>
      <c r="P754" s="159"/>
      <c r="Q754" s="159"/>
      <c r="R754" s="159"/>
      <c r="S754" s="159"/>
      <c r="T754" s="159"/>
      <c r="U754" s="159"/>
      <c r="V754" s="159"/>
      <c r="W754" s="159"/>
      <c r="X754" s="159"/>
      <c r="Y754" s="159"/>
      <c r="Z754" s="159"/>
      <c r="AA754" s="159"/>
      <c r="AB754" s="159"/>
      <c r="AC754" s="159"/>
      <c r="AD754" s="159"/>
      <c r="AE754" s="159"/>
      <c r="AF754" s="159"/>
      <c r="AG754" s="159"/>
      <c r="AH754" s="159"/>
      <c r="AI754" s="159"/>
      <c r="AJ754" s="159"/>
      <c r="AK754" s="159"/>
      <c r="AL754" s="159"/>
      <c r="AM754" s="159"/>
      <c r="AN754" s="159"/>
      <c r="AO754" s="159"/>
      <c r="AP754" s="159"/>
      <c r="AQ754" s="159"/>
      <c r="AR754" s="159"/>
      <c r="AS754" s="159"/>
    </row>
    <row r="755" spans="6:45" ht="15.75" x14ac:dyDescent="0.25">
      <c r="F755" s="159"/>
      <c r="G755" s="159"/>
      <c r="H755" s="159"/>
      <c r="I755" s="159"/>
      <c r="J755" s="159"/>
      <c r="K755" s="159"/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9"/>
      <c r="Y755" s="159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</row>
    <row r="756" spans="6:45" ht="15.75" x14ac:dyDescent="0.25">
      <c r="F756" s="159"/>
      <c r="G756" s="159"/>
      <c r="H756" s="159"/>
      <c r="I756" s="159"/>
      <c r="J756" s="159"/>
      <c r="K756" s="159"/>
      <c r="L756" s="159"/>
      <c r="M756" s="159"/>
      <c r="N756" s="159"/>
      <c r="O756" s="159"/>
      <c r="P756" s="159"/>
      <c r="Q756" s="159"/>
      <c r="R756" s="159"/>
      <c r="S756" s="159"/>
      <c r="T756" s="159"/>
      <c r="U756" s="159"/>
      <c r="V756" s="159"/>
      <c r="W756" s="159"/>
      <c r="X756" s="159"/>
      <c r="Y756" s="159"/>
      <c r="Z756" s="159"/>
      <c r="AA756" s="159"/>
      <c r="AB756" s="159"/>
      <c r="AC756" s="159"/>
      <c r="AD756" s="159"/>
      <c r="AE756" s="159"/>
      <c r="AF756" s="159"/>
      <c r="AG756" s="159"/>
      <c r="AH756" s="159"/>
      <c r="AI756" s="159"/>
      <c r="AJ756" s="159"/>
      <c r="AK756" s="159"/>
      <c r="AL756" s="159"/>
      <c r="AM756" s="159"/>
      <c r="AN756" s="159"/>
      <c r="AO756" s="159"/>
      <c r="AP756" s="159"/>
      <c r="AQ756" s="159"/>
      <c r="AR756" s="159"/>
      <c r="AS756" s="159"/>
    </row>
    <row r="757" spans="6:45" ht="15.75" x14ac:dyDescent="0.25">
      <c r="F757" s="159"/>
      <c r="G757" s="159"/>
      <c r="H757" s="159"/>
      <c r="I757" s="159"/>
      <c r="J757" s="159"/>
      <c r="K757" s="159"/>
      <c r="L757" s="159"/>
      <c r="M757" s="159"/>
      <c r="N757" s="159"/>
      <c r="O757" s="159"/>
      <c r="P757" s="159"/>
      <c r="Q757" s="159"/>
      <c r="R757" s="159"/>
      <c r="S757" s="159"/>
      <c r="T757" s="159"/>
      <c r="U757" s="159"/>
      <c r="V757" s="159"/>
      <c r="W757" s="159"/>
      <c r="X757" s="159"/>
      <c r="Y757" s="159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</row>
    <row r="758" spans="6:45" ht="15.75" x14ac:dyDescent="0.25">
      <c r="F758" s="159"/>
      <c r="G758" s="159"/>
      <c r="H758" s="159"/>
      <c r="I758" s="159"/>
      <c r="J758" s="159"/>
      <c r="K758" s="159"/>
      <c r="L758" s="159"/>
      <c r="M758" s="159"/>
      <c r="N758" s="159"/>
      <c r="O758" s="159"/>
      <c r="P758" s="159"/>
      <c r="Q758" s="159"/>
      <c r="R758" s="159"/>
      <c r="S758" s="159"/>
      <c r="T758" s="159"/>
      <c r="U758" s="159"/>
      <c r="V758" s="159"/>
      <c r="W758" s="159"/>
      <c r="X758" s="159"/>
      <c r="Y758" s="159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</row>
    <row r="759" spans="6:45" ht="15.75" x14ac:dyDescent="0.25">
      <c r="F759" s="159"/>
      <c r="G759" s="159"/>
      <c r="H759" s="159"/>
      <c r="I759" s="159"/>
      <c r="J759" s="159"/>
      <c r="K759" s="159"/>
      <c r="L759" s="159"/>
      <c r="M759" s="159"/>
      <c r="N759" s="159"/>
      <c r="O759" s="159"/>
      <c r="P759" s="159"/>
      <c r="Q759" s="159"/>
      <c r="R759" s="159"/>
      <c r="S759" s="159"/>
      <c r="T759" s="159"/>
      <c r="U759" s="159"/>
      <c r="V759" s="159"/>
      <c r="W759" s="159"/>
      <c r="X759" s="159"/>
      <c r="Y759" s="159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</row>
    <row r="760" spans="6:45" ht="15.75" x14ac:dyDescent="0.25">
      <c r="F760" s="159"/>
      <c r="G760" s="159"/>
      <c r="H760" s="159"/>
      <c r="I760" s="159"/>
      <c r="J760" s="159"/>
      <c r="K760" s="159"/>
      <c r="L760" s="159"/>
      <c r="M760" s="159"/>
      <c r="N760" s="159"/>
      <c r="O760" s="159"/>
      <c r="P760" s="159"/>
      <c r="Q760" s="159"/>
      <c r="R760" s="159"/>
      <c r="S760" s="159"/>
      <c r="T760" s="159"/>
      <c r="U760" s="159"/>
      <c r="V760" s="159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</row>
    <row r="761" spans="6:45" ht="15.75" x14ac:dyDescent="0.25">
      <c r="F761" s="159"/>
      <c r="G761" s="159"/>
      <c r="H761" s="159"/>
      <c r="I761" s="159"/>
      <c r="J761" s="159"/>
      <c r="K761" s="159"/>
      <c r="L761" s="159"/>
      <c r="M761" s="159"/>
      <c r="N761" s="159"/>
      <c r="O761" s="159"/>
      <c r="P761" s="159"/>
      <c r="Q761" s="159"/>
      <c r="R761" s="159"/>
      <c r="S761" s="159"/>
      <c r="T761" s="159"/>
      <c r="U761" s="159"/>
      <c r="V761" s="159"/>
      <c r="W761" s="159"/>
      <c r="X761" s="159"/>
      <c r="Y761" s="159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</row>
    <row r="762" spans="6:45" ht="15.75" x14ac:dyDescent="0.25">
      <c r="F762" s="159"/>
      <c r="G762" s="159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</row>
    <row r="763" spans="6:45" ht="15.75" x14ac:dyDescent="0.25">
      <c r="F763" s="159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</row>
    <row r="764" spans="6:45" ht="15.75" x14ac:dyDescent="0.25">
      <c r="F764" s="159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</row>
    <row r="765" spans="6:45" ht="15.75" x14ac:dyDescent="0.25">
      <c r="F765" s="159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</row>
    <row r="766" spans="6:45" ht="15.75" x14ac:dyDescent="0.25">
      <c r="F766" s="159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</row>
    <row r="767" spans="6:45" ht="15.75" x14ac:dyDescent="0.25">
      <c r="F767" s="159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</row>
    <row r="768" spans="6:45" ht="15.75" x14ac:dyDescent="0.25">
      <c r="F768" s="159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</row>
    <row r="769" spans="6:45" ht="15.75" x14ac:dyDescent="0.25">
      <c r="F769" s="159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</row>
    <row r="770" spans="6:45" ht="15.75" x14ac:dyDescent="0.25">
      <c r="F770" s="159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</row>
    <row r="771" spans="6:45" ht="15.75" x14ac:dyDescent="0.25">
      <c r="F771" s="159"/>
      <c r="G771" s="159"/>
      <c r="H771" s="159"/>
      <c r="I771" s="159"/>
      <c r="J771" s="159"/>
      <c r="K771" s="159"/>
      <c r="L771" s="159"/>
      <c r="M771" s="159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</row>
    <row r="772" spans="6:45" ht="15.75" x14ac:dyDescent="0.25">
      <c r="F772" s="159"/>
      <c r="G772" s="159"/>
      <c r="H772" s="159"/>
      <c r="I772" s="159"/>
      <c r="J772" s="159"/>
      <c r="K772" s="159"/>
      <c r="L772" s="159"/>
      <c r="M772" s="159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</row>
    <row r="773" spans="6:45" ht="15.75" x14ac:dyDescent="0.25">
      <c r="F773" s="159"/>
      <c r="G773" s="159"/>
      <c r="H773" s="159"/>
      <c r="I773" s="159"/>
      <c r="J773" s="159"/>
      <c r="K773" s="159"/>
      <c r="L773" s="159"/>
      <c r="M773" s="159"/>
      <c r="N773" s="159"/>
      <c r="O773" s="159"/>
      <c r="P773" s="159"/>
      <c r="Q773" s="159"/>
      <c r="R773" s="159"/>
      <c r="S773" s="159"/>
      <c r="T773" s="159"/>
      <c r="U773" s="159"/>
      <c r="V773" s="159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</row>
    <row r="774" spans="6:45" ht="15.75" x14ac:dyDescent="0.25">
      <c r="F774" s="159"/>
      <c r="G774" s="159"/>
      <c r="H774" s="159"/>
      <c r="I774" s="159"/>
      <c r="J774" s="159"/>
      <c r="K774" s="159"/>
      <c r="L774" s="159"/>
      <c r="M774" s="159"/>
      <c r="N774" s="159"/>
      <c r="O774" s="159"/>
      <c r="P774" s="159"/>
      <c r="Q774" s="159"/>
      <c r="R774" s="159"/>
      <c r="S774" s="159"/>
      <c r="T774" s="159"/>
      <c r="U774" s="159"/>
      <c r="V774" s="159"/>
      <c r="W774" s="159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</row>
    <row r="775" spans="6:45" ht="15.75" x14ac:dyDescent="0.25"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</row>
    <row r="776" spans="6:45" ht="15.75" x14ac:dyDescent="0.25">
      <c r="F776" s="159"/>
      <c r="G776" s="159"/>
      <c r="H776" s="159"/>
      <c r="I776" s="159"/>
      <c r="J776" s="159"/>
      <c r="K776" s="159"/>
      <c r="L776" s="159"/>
      <c r="M776" s="159"/>
      <c r="N776" s="159"/>
      <c r="O776" s="159"/>
      <c r="P776" s="159"/>
      <c r="Q776" s="159"/>
      <c r="R776" s="159"/>
      <c r="S776" s="159"/>
      <c r="T776" s="159"/>
      <c r="U776" s="159"/>
      <c r="V776" s="159"/>
      <c r="W776" s="159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</row>
    <row r="777" spans="6:45" ht="15.75" x14ac:dyDescent="0.25">
      <c r="F777" s="159"/>
      <c r="G777" s="159"/>
      <c r="H777" s="159"/>
      <c r="I777" s="159"/>
      <c r="J777" s="159"/>
      <c r="K777" s="159"/>
      <c r="L777" s="159"/>
      <c r="M777" s="159"/>
      <c r="N777" s="159"/>
      <c r="O777" s="159"/>
      <c r="P777" s="159"/>
      <c r="Q777" s="159"/>
      <c r="R777" s="159"/>
      <c r="S777" s="159"/>
      <c r="T777" s="159"/>
      <c r="U777" s="159"/>
      <c r="V777" s="159"/>
      <c r="W777" s="159"/>
      <c r="X777" s="159"/>
      <c r="Y777" s="159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</row>
    <row r="778" spans="6:45" ht="15.75" x14ac:dyDescent="0.25">
      <c r="F778" s="159"/>
      <c r="G778" s="159"/>
      <c r="H778" s="159"/>
      <c r="I778" s="159"/>
      <c r="J778" s="159"/>
      <c r="K778" s="159"/>
      <c r="L778" s="159"/>
      <c r="M778" s="159"/>
      <c r="N778" s="159"/>
      <c r="O778" s="159"/>
      <c r="P778" s="159"/>
      <c r="Q778" s="159"/>
      <c r="R778" s="159"/>
      <c r="S778" s="159"/>
      <c r="T778" s="159"/>
      <c r="U778" s="159"/>
      <c r="V778" s="159"/>
      <c r="W778" s="159"/>
      <c r="X778" s="159"/>
      <c r="Y778" s="159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</row>
    <row r="779" spans="6:45" ht="15.75" x14ac:dyDescent="0.25">
      <c r="F779" s="159"/>
      <c r="G779" s="159"/>
      <c r="H779" s="159"/>
      <c r="I779" s="159"/>
      <c r="J779" s="159"/>
      <c r="K779" s="159"/>
      <c r="L779" s="159"/>
      <c r="M779" s="159"/>
      <c r="N779" s="159"/>
      <c r="O779" s="159"/>
      <c r="P779" s="159"/>
      <c r="Q779" s="159"/>
      <c r="R779" s="159"/>
      <c r="S779" s="159"/>
      <c r="T779" s="159"/>
      <c r="U779" s="159"/>
      <c r="V779" s="159"/>
      <c r="W779" s="159"/>
      <c r="X779" s="159"/>
      <c r="Y779" s="159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</row>
    <row r="780" spans="6:45" ht="15.75" x14ac:dyDescent="0.25">
      <c r="F780" s="159"/>
      <c r="G780" s="159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</row>
    <row r="781" spans="6:45" ht="15.75" x14ac:dyDescent="0.25">
      <c r="F781" s="159"/>
      <c r="G781" s="159"/>
      <c r="H781" s="159"/>
      <c r="I781" s="159"/>
      <c r="J781" s="159"/>
      <c r="K781" s="159"/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</row>
    <row r="782" spans="6:45" ht="15.75" x14ac:dyDescent="0.25">
      <c r="F782" s="159"/>
      <c r="G782" s="159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</row>
    <row r="783" spans="6:45" ht="15.75" x14ac:dyDescent="0.25">
      <c r="F783" s="159"/>
      <c r="G783" s="159"/>
      <c r="H783" s="159"/>
      <c r="I783" s="159"/>
      <c r="J783" s="159"/>
      <c r="K783" s="159"/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</row>
    <row r="784" spans="6:45" ht="15.75" x14ac:dyDescent="0.25">
      <c r="F784" s="159"/>
      <c r="G784" s="159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</row>
    <row r="785" spans="6:45" ht="15.75" x14ac:dyDescent="0.25">
      <c r="F785" s="159"/>
      <c r="G785" s="159"/>
      <c r="H785" s="159"/>
      <c r="I785" s="159"/>
      <c r="J785" s="159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</row>
    <row r="786" spans="6:45" ht="15.75" x14ac:dyDescent="0.25">
      <c r="F786" s="159"/>
      <c r="G786" s="159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</row>
    <row r="787" spans="6:45" ht="15.75" x14ac:dyDescent="0.25">
      <c r="F787" s="159"/>
      <c r="G787" s="159"/>
      <c r="H787" s="159"/>
      <c r="I787" s="159"/>
      <c r="J787" s="159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</row>
    <row r="788" spans="6:45" ht="15.75" x14ac:dyDescent="0.25">
      <c r="F788" s="159"/>
      <c r="G788" s="159"/>
      <c r="H788" s="159"/>
      <c r="I788" s="159"/>
      <c r="J788" s="159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</row>
    <row r="789" spans="6:45" ht="15.75" x14ac:dyDescent="0.25">
      <c r="F789" s="159"/>
      <c r="G789" s="159"/>
      <c r="H789" s="159"/>
      <c r="I789" s="159"/>
      <c r="J789" s="159"/>
      <c r="K789" s="159"/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</row>
    <row r="790" spans="6:45" ht="15.75" x14ac:dyDescent="0.25">
      <c r="F790" s="159"/>
      <c r="G790" s="159"/>
      <c r="H790" s="159"/>
      <c r="I790" s="159"/>
      <c r="J790" s="159"/>
      <c r="K790" s="159"/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</row>
    <row r="791" spans="6:45" ht="15.75" x14ac:dyDescent="0.25">
      <c r="F791" s="159"/>
      <c r="G791" s="159"/>
      <c r="H791" s="159"/>
      <c r="I791" s="159"/>
      <c r="J791" s="159"/>
      <c r="K791" s="159"/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</row>
    <row r="792" spans="6:45" ht="15.75" x14ac:dyDescent="0.25">
      <c r="F792" s="159"/>
      <c r="G792" s="159"/>
      <c r="H792" s="159"/>
      <c r="I792" s="159"/>
      <c r="J792" s="159"/>
      <c r="K792" s="159"/>
      <c r="L792" s="159"/>
      <c r="M792" s="159"/>
      <c r="N792" s="159"/>
      <c r="O792" s="159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</row>
    <row r="793" spans="6:45" ht="15.75" x14ac:dyDescent="0.25">
      <c r="F793" s="159"/>
      <c r="G793" s="159"/>
      <c r="H793" s="159"/>
      <c r="I793" s="159"/>
      <c r="J793" s="159"/>
      <c r="K793" s="159"/>
      <c r="L793" s="159"/>
      <c r="M793" s="159"/>
      <c r="N793" s="159"/>
      <c r="O793" s="159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</row>
    <row r="794" spans="6:45" ht="15.75" x14ac:dyDescent="0.25">
      <c r="F794" s="159"/>
      <c r="G794" s="159"/>
      <c r="H794" s="159"/>
      <c r="I794" s="159"/>
      <c r="J794" s="159"/>
      <c r="K794" s="159"/>
      <c r="L794" s="159"/>
      <c r="M794" s="159"/>
      <c r="N794" s="159"/>
      <c r="O794" s="159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</row>
    <row r="795" spans="6:45" ht="15.75" x14ac:dyDescent="0.25">
      <c r="F795" s="159"/>
      <c r="G795" s="159"/>
      <c r="H795" s="159"/>
      <c r="I795" s="159"/>
      <c r="J795" s="159"/>
      <c r="K795" s="159"/>
      <c r="L795" s="159"/>
      <c r="M795" s="159"/>
      <c r="N795" s="159"/>
      <c r="O795" s="159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</row>
    <row r="796" spans="6:45" ht="15.75" x14ac:dyDescent="0.25">
      <c r="F796" s="159"/>
      <c r="G796" s="159"/>
      <c r="H796" s="159"/>
      <c r="I796" s="159"/>
      <c r="J796" s="159"/>
      <c r="K796" s="159"/>
      <c r="L796" s="159"/>
      <c r="M796" s="159"/>
      <c r="N796" s="159"/>
      <c r="O796" s="159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</row>
    <row r="797" spans="6:45" ht="15.75" x14ac:dyDescent="0.25">
      <c r="F797" s="159"/>
      <c r="G797" s="159"/>
      <c r="H797" s="159"/>
      <c r="I797" s="159"/>
      <c r="J797" s="159"/>
      <c r="K797" s="159"/>
      <c r="L797" s="159"/>
      <c r="M797" s="159"/>
      <c r="N797" s="159"/>
      <c r="O797" s="159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</row>
    <row r="798" spans="6:45" ht="15.75" x14ac:dyDescent="0.25">
      <c r="F798" s="159"/>
      <c r="G798" s="159"/>
      <c r="H798" s="159"/>
      <c r="I798" s="159"/>
      <c r="J798" s="159"/>
      <c r="K798" s="159"/>
      <c r="L798" s="159"/>
      <c r="M798" s="159"/>
      <c r="N798" s="159"/>
      <c r="O798" s="159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</row>
    <row r="799" spans="6:45" ht="15.75" x14ac:dyDescent="0.25">
      <c r="F799" s="159"/>
      <c r="G799" s="159"/>
      <c r="H799" s="159"/>
      <c r="I799" s="159"/>
      <c r="J799" s="159"/>
      <c r="K799" s="159"/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</row>
    <row r="800" spans="6:45" ht="15.75" x14ac:dyDescent="0.25">
      <c r="F800" s="159"/>
      <c r="G800" s="159"/>
      <c r="H800" s="159"/>
      <c r="I800" s="159"/>
      <c r="J800" s="159"/>
      <c r="K800" s="159"/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</row>
    <row r="801" spans="6:45" ht="15.75" x14ac:dyDescent="0.25">
      <c r="F801" s="159"/>
      <c r="G801" s="159"/>
      <c r="H801" s="159"/>
      <c r="I801" s="159"/>
      <c r="J801" s="159"/>
      <c r="K801" s="159"/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</row>
    <row r="802" spans="6:45" ht="15.75" x14ac:dyDescent="0.25">
      <c r="F802" s="159"/>
      <c r="G802" s="159"/>
      <c r="H802" s="159"/>
      <c r="I802" s="159"/>
      <c r="J802" s="159"/>
      <c r="K802" s="159"/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</row>
    <row r="803" spans="6:45" ht="15.75" x14ac:dyDescent="0.25">
      <c r="F803" s="159"/>
      <c r="G803" s="159"/>
      <c r="H803" s="159"/>
      <c r="I803" s="159"/>
      <c r="J803" s="159"/>
      <c r="K803" s="159"/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</row>
    <row r="804" spans="6:45" ht="15.75" x14ac:dyDescent="0.25">
      <c r="F804" s="159"/>
      <c r="G804" s="159"/>
      <c r="H804" s="159"/>
      <c r="I804" s="159"/>
      <c r="J804" s="159"/>
      <c r="K804" s="159"/>
      <c r="L804" s="159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</row>
    <row r="805" spans="6:45" ht="15.75" x14ac:dyDescent="0.25">
      <c r="F805" s="159"/>
      <c r="G805" s="159"/>
      <c r="H805" s="159"/>
      <c r="I805" s="159"/>
      <c r="J805" s="159"/>
      <c r="K805" s="159"/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</row>
    <row r="806" spans="6:45" ht="15.75" x14ac:dyDescent="0.25">
      <c r="F806" s="159"/>
      <c r="G806" s="159"/>
      <c r="H806" s="159"/>
      <c r="I806" s="159"/>
      <c r="J806" s="159"/>
      <c r="K806" s="159"/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</row>
    <row r="807" spans="6:45" ht="15.75" x14ac:dyDescent="0.25">
      <c r="F807" s="159"/>
      <c r="G807" s="159"/>
      <c r="H807" s="159"/>
      <c r="I807" s="159"/>
      <c r="J807" s="159"/>
      <c r="K807" s="159"/>
      <c r="L807" s="159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</row>
    <row r="808" spans="6:45" ht="15.75" x14ac:dyDescent="0.25">
      <c r="F808" s="159"/>
      <c r="G808" s="159"/>
      <c r="H808" s="159"/>
      <c r="I808" s="159"/>
      <c r="J808" s="159"/>
      <c r="K808" s="159"/>
      <c r="L808" s="159"/>
      <c r="M808" s="159"/>
      <c r="N808" s="159"/>
      <c r="O808" s="159"/>
      <c r="P808" s="159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</row>
    <row r="809" spans="6:45" ht="15.75" x14ac:dyDescent="0.25">
      <c r="F809" s="159"/>
      <c r="G809" s="159"/>
      <c r="H809" s="159"/>
      <c r="I809" s="159"/>
      <c r="J809" s="159"/>
      <c r="K809" s="159"/>
      <c r="L809" s="159"/>
      <c r="M809" s="159"/>
      <c r="N809" s="159"/>
      <c r="O809" s="159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</row>
    <row r="810" spans="6:45" ht="15.75" x14ac:dyDescent="0.25">
      <c r="F810" s="159"/>
      <c r="G810" s="159"/>
      <c r="H810" s="159"/>
      <c r="I810" s="159"/>
      <c r="J810" s="159"/>
      <c r="K810" s="159"/>
      <c r="L810" s="159"/>
      <c r="M810" s="159"/>
      <c r="N810" s="159"/>
      <c r="O810" s="159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</row>
    <row r="811" spans="6:45" ht="15.75" x14ac:dyDescent="0.25">
      <c r="F811" s="159"/>
      <c r="G811" s="159"/>
      <c r="H811" s="159"/>
      <c r="I811" s="159"/>
      <c r="J811" s="159"/>
      <c r="K811" s="159"/>
      <c r="L811" s="159"/>
      <c r="M811" s="159"/>
      <c r="N811" s="159"/>
      <c r="O811" s="159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</row>
    <row r="812" spans="6:45" ht="15.75" x14ac:dyDescent="0.25">
      <c r="F812" s="159"/>
      <c r="G812" s="159"/>
      <c r="H812" s="159"/>
      <c r="I812" s="159"/>
      <c r="J812" s="159"/>
      <c r="K812" s="159"/>
      <c r="L812" s="159"/>
      <c r="M812" s="159"/>
      <c r="N812" s="159"/>
      <c r="O812" s="159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</row>
    <row r="813" spans="6:45" ht="15.75" x14ac:dyDescent="0.25">
      <c r="F813" s="159"/>
      <c r="G813" s="159"/>
      <c r="H813" s="159"/>
      <c r="I813" s="159"/>
      <c r="J813" s="159"/>
      <c r="K813" s="159"/>
      <c r="L813" s="159"/>
      <c r="M813" s="159"/>
      <c r="N813" s="159"/>
      <c r="O813" s="159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</row>
    <row r="814" spans="6:45" ht="15.75" x14ac:dyDescent="0.25">
      <c r="F814" s="159"/>
      <c r="G814" s="159"/>
      <c r="H814" s="159"/>
      <c r="I814" s="159"/>
      <c r="J814" s="159"/>
      <c r="K814" s="159"/>
      <c r="L814" s="159"/>
      <c r="M814" s="159"/>
      <c r="N814" s="159"/>
      <c r="O814" s="159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</row>
    <row r="815" spans="6:45" ht="15.75" x14ac:dyDescent="0.25">
      <c r="F815" s="159"/>
      <c r="G815" s="159"/>
      <c r="H815" s="159"/>
      <c r="I815" s="159"/>
      <c r="J815" s="159"/>
      <c r="K815" s="159"/>
      <c r="L815" s="159"/>
      <c r="M815" s="159"/>
      <c r="N815" s="159"/>
      <c r="O815" s="159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</row>
    <row r="816" spans="6:45" ht="15.75" x14ac:dyDescent="0.25">
      <c r="F816" s="159"/>
      <c r="G816" s="159"/>
      <c r="H816" s="159"/>
      <c r="I816" s="159"/>
      <c r="J816" s="159"/>
      <c r="K816" s="159"/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</row>
    <row r="817" spans="6:45" ht="15.75" x14ac:dyDescent="0.25">
      <c r="F817" s="159"/>
      <c r="G817" s="159"/>
      <c r="H817" s="159"/>
      <c r="I817" s="159"/>
      <c r="J817" s="159"/>
      <c r="K817" s="159"/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</row>
    <row r="818" spans="6:45" ht="15.75" x14ac:dyDescent="0.25">
      <c r="F818" s="159"/>
      <c r="G818" s="159"/>
      <c r="H818" s="159"/>
      <c r="I818" s="159"/>
      <c r="J818" s="159"/>
      <c r="K818" s="159"/>
      <c r="L818" s="159"/>
      <c r="M818" s="159"/>
      <c r="N818" s="159"/>
      <c r="O818" s="159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</row>
    <row r="819" spans="6:45" ht="15.75" x14ac:dyDescent="0.25">
      <c r="F819" s="159"/>
      <c r="G819" s="159"/>
      <c r="H819" s="159"/>
      <c r="I819" s="159"/>
      <c r="J819" s="159"/>
      <c r="K819" s="159"/>
      <c r="L819" s="159"/>
      <c r="M819" s="159"/>
      <c r="N819" s="159"/>
      <c r="O819" s="159"/>
      <c r="P819" s="159"/>
      <c r="Q819" s="159"/>
      <c r="R819" s="159"/>
      <c r="S819" s="159"/>
      <c r="T819" s="159"/>
      <c r="U819" s="159"/>
      <c r="V819" s="159"/>
      <c r="W819" s="159"/>
      <c r="X819" s="159"/>
      <c r="Y819" s="159"/>
      <c r="Z819" s="159"/>
      <c r="AA819" s="159"/>
      <c r="AB819" s="159"/>
      <c r="AC819" s="159"/>
      <c r="AD819" s="159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</row>
    <row r="820" spans="6:45" ht="15.75" x14ac:dyDescent="0.25">
      <c r="F820" s="159"/>
      <c r="G820" s="159"/>
      <c r="H820" s="159"/>
      <c r="I820" s="159"/>
      <c r="J820" s="159"/>
      <c r="K820" s="159"/>
      <c r="L820" s="159"/>
      <c r="M820" s="159"/>
      <c r="N820" s="159"/>
      <c r="O820" s="159"/>
      <c r="P820" s="159"/>
      <c r="Q820" s="159"/>
      <c r="R820" s="159"/>
      <c r="S820" s="159"/>
      <c r="T820" s="159"/>
      <c r="U820" s="159"/>
      <c r="V820" s="159"/>
      <c r="W820" s="159"/>
      <c r="X820" s="159"/>
      <c r="Y820" s="159"/>
      <c r="Z820" s="159"/>
      <c r="AA820" s="159"/>
      <c r="AB820" s="159"/>
      <c r="AC820" s="159"/>
      <c r="AD820" s="159"/>
      <c r="AE820" s="159"/>
      <c r="AF820" s="159"/>
      <c r="AG820" s="159"/>
      <c r="AH820" s="159"/>
      <c r="AI820" s="159"/>
      <c r="AJ820" s="159"/>
      <c r="AK820" s="159"/>
      <c r="AL820" s="159"/>
      <c r="AM820" s="159"/>
      <c r="AN820" s="159"/>
      <c r="AO820" s="159"/>
      <c r="AP820" s="159"/>
      <c r="AQ820" s="159"/>
      <c r="AR820" s="159"/>
      <c r="AS820" s="159"/>
    </row>
    <row r="821" spans="6:45" ht="15.75" x14ac:dyDescent="0.25">
      <c r="F821" s="159"/>
      <c r="G821" s="159"/>
      <c r="H821" s="159"/>
      <c r="I821" s="159"/>
      <c r="J821" s="159"/>
      <c r="K821" s="159"/>
      <c r="L821" s="159"/>
      <c r="M821" s="159"/>
      <c r="N821" s="159"/>
      <c r="O821" s="159"/>
      <c r="P821" s="159"/>
      <c r="Q821" s="159"/>
      <c r="R821" s="159"/>
      <c r="S821" s="159"/>
      <c r="T821" s="159"/>
      <c r="U821" s="159"/>
      <c r="V821" s="159"/>
      <c r="W821" s="159"/>
      <c r="X821" s="159"/>
      <c r="Y821" s="159"/>
      <c r="Z821" s="159"/>
      <c r="AA821" s="159"/>
      <c r="AB821" s="159"/>
      <c r="AC821" s="159"/>
      <c r="AD821" s="159"/>
      <c r="AE821" s="159"/>
      <c r="AF821" s="159"/>
      <c r="AG821" s="159"/>
      <c r="AH821" s="159"/>
      <c r="AI821" s="159"/>
      <c r="AJ821" s="159"/>
      <c r="AK821" s="159"/>
      <c r="AL821" s="159"/>
      <c r="AM821" s="159"/>
      <c r="AN821" s="159"/>
      <c r="AO821" s="159"/>
      <c r="AP821" s="159"/>
      <c r="AQ821" s="159"/>
      <c r="AR821" s="159"/>
      <c r="AS821" s="159"/>
    </row>
    <row r="822" spans="6:45" ht="15.75" x14ac:dyDescent="0.25">
      <c r="F822" s="159"/>
      <c r="G822" s="159"/>
      <c r="H822" s="159"/>
      <c r="I822" s="159"/>
      <c r="J822" s="159"/>
      <c r="K822" s="159"/>
      <c r="L822" s="159"/>
      <c r="M822" s="159"/>
      <c r="N822" s="159"/>
      <c r="O822" s="159"/>
      <c r="P822" s="159"/>
      <c r="Q822" s="159"/>
      <c r="R822" s="159"/>
      <c r="S822" s="159"/>
      <c r="T822" s="159"/>
      <c r="U822" s="159"/>
      <c r="V822" s="159"/>
      <c r="W822" s="159"/>
      <c r="X822" s="159"/>
      <c r="Y822" s="159"/>
      <c r="Z822" s="159"/>
      <c r="AA822" s="159"/>
      <c r="AB822" s="159"/>
      <c r="AC822" s="159"/>
      <c r="AD822" s="159"/>
      <c r="AE822" s="159"/>
      <c r="AF822" s="159"/>
      <c r="AG822" s="159"/>
      <c r="AH822" s="159"/>
      <c r="AI822" s="159"/>
      <c r="AJ822" s="159"/>
      <c r="AK822" s="159"/>
      <c r="AL822" s="159"/>
      <c r="AM822" s="159"/>
      <c r="AN822" s="159"/>
      <c r="AO822" s="159"/>
      <c r="AP822" s="159"/>
      <c r="AQ822" s="159"/>
      <c r="AR822" s="159"/>
      <c r="AS822" s="159"/>
    </row>
    <row r="823" spans="6:45" ht="15.75" x14ac:dyDescent="0.25">
      <c r="F823" s="159"/>
      <c r="G823" s="159"/>
      <c r="H823" s="159"/>
      <c r="I823" s="159"/>
      <c r="J823" s="159"/>
      <c r="K823" s="159"/>
      <c r="L823" s="159"/>
      <c r="M823" s="159"/>
      <c r="N823" s="159"/>
      <c r="O823" s="159"/>
      <c r="P823" s="159"/>
      <c r="Q823" s="159"/>
      <c r="R823" s="159"/>
      <c r="S823" s="159"/>
      <c r="T823" s="159"/>
      <c r="U823" s="159"/>
      <c r="V823" s="159"/>
      <c r="W823" s="159"/>
      <c r="X823" s="159"/>
      <c r="Y823" s="159"/>
      <c r="Z823" s="159"/>
      <c r="AA823" s="159"/>
      <c r="AB823" s="159"/>
      <c r="AC823" s="159"/>
      <c r="AD823" s="159"/>
      <c r="AE823" s="159"/>
      <c r="AF823" s="159"/>
      <c r="AG823" s="159"/>
      <c r="AH823" s="159"/>
      <c r="AI823" s="159"/>
      <c r="AJ823" s="159"/>
      <c r="AK823" s="159"/>
      <c r="AL823" s="159"/>
      <c r="AM823" s="159"/>
      <c r="AN823" s="159"/>
      <c r="AO823" s="159"/>
      <c r="AP823" s="159"/>
      <c r="AQ823" s="159"/>
      <c r="AR823" s="159"/>
      <c r="AS823" s="159"/>
    </row>
    <row r="824" spans="6:45" ht="15.75" x14ac:dyDescent="0.25">
      <c r="F824" s="159"/>
      <c r="G824" s="159"/>
      <c r="H824" s="159"/>
      <c r="I824" s="159"/>
      <c r="J824" s="159"/>
      <c r="K824" s="159"/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</row>
    <row r="825" spans="6:45" ht="15.75" x14ac:dyDescent="0.25">
      <c r="F825" s="159"/>
      <c r="G825" s="159"/>
      <c r="H825" s="159"/>
      <c r="I825" s="159"/>
      <c r="J825" s="159"/>
      <c r="K825" s="159"/>
      <c r="L825" s="159"/>
      <c r="M825" s="159"/>
      <c r="N825" s="159"/>
      <c r="O825" s="159"/>
      <c r="P825" s="159"/>
      <c r="Q825" s="159"/>
      <c r="R825" s="159"/>
      <c r="S825" s="159"/>
      <c r="T825" s="159"/>
      <c r="U825" s="159"/>
      <c r="V825" s="159"/>
      <c r="W825" s="159"/>
      <c r="X825" s="159"/>
      <c r="Y825" s="159"/>
      <c r="Z825" s="159"/>
      <c r="AA825" s="159"/>
      <c r="AB825" s="159"/>
      <c r="AC825" s="159"/>
      <c r="AD825" s="159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</row>
    <row r="826" spans="6:45" ht="15.75" x14ac:dyDescent="0.25">
      <c r="F826" s="159"/>
      <c r="G826" s="159"/>
      <c r="H826" s="159"/>
      <c r="I826" s="159"/>
      <c r="J826" s="159"/>
      <c r="K826" s="159"/>
      <c r="L826" s="159"/>
      <c r="M826" s="159"/>
      <c r="N826" s="159"/>
      <c r="O826" s="159"/>
      <c r="P826" s="159"/>
      <c r="Q826" s="159"/>
      <c r="R826" s="159"/>
      <c r="S826" s="159"/>
      <c r="T826" s="159"/>
      <c r="U826" s="159"/>
      <c r="V826" s="159"/>
      <c r="W826" s="159"/>
      <c r="X826" s="159"/>
      <c r="Y826" s="159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</row>
    <row r="827" spans="6:45" ht="15.75" x14ac:dyDescent="0.25"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</row>
    <row r="828" spans="6:45" ht="15.75" x14ac:dyDescent="0.25">
      <c r="F828" s="159"/>
      <c r="G828" s="159"/>
      <c r="H828" s="159"/>
      <c r="I828" s="159"/>
      <c r="J828" s="159"/>
      <c r="K828" s="159"/>
      <c r="L828" s="159"/>
      <c r="M828" s="159"/>
      <c r="N828" s="159"/>
      <c r="O828" s="159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</row>
    <row r="829" spans="6:45" ht="15.75" x14ac:dyDescent="0.25">
      <c r="F829" s="159"/>
      <c r="G829" s="159"/>
      <c r="H829" s="159"/>
      <c r="I829" s="159"/>
      <c r="J829" s="159"/>
      <c r="K829" s="159"/>
      <c r="L829" s="159"/>
      <c r="M829" s="159"/>
      <c r="N829" s="159"/>
      <c r="O829" s="159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</row>
    <row r="830" spans="6:45" ht="15.75" x14ac:dyDescent="0.25">
      <c r="F830" s="159"/>
      <c r="G830" s="159"/>
      <c r="H830" s="159"/>
      <c r="I830" s="159"/>
      <c r="J830" s="159"/>
      <c r="K830" s="159"/>
      <c r="L830" s="159"/>
      <c r="M830" s="159"/>
      <c r="N830" s="159"/>
      <c r="O830" s="159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</row>
    <row r="831" spans="6:45" ht="15.75" x14ac:dyDescent="0.25">
      <c r="F831" s="159"/>
      <c r="G831" s="159"/>
      <c r="H831" s="159"/>
      <c r="I831" s="159"/>
      <c r="J831" s="159"/>
      <c r="K831" s="159"/>
      <c r="L831" s="159"/>
      <c r="M831" s="159"/>
      <c r="N831" s="159"/>
      <c r="O831" s="159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</row>
    <row r="832" spans="6:45" ht="15.75" x14ac:dyDescent="0.25">
      <c r="F832" s="159"/>
      <c r="G832" s="159"/>
      <c r="H832" s="159"/>
      <c r="I832" s="159"/>
      <c r="J832" s="159"/>
      <c r="K832" s="159"/>
      <c r="L832" s="159"/>
      <c r="M832" s="159"/>
      <c r="N832" s="159"/>
      <c r="O832" s="159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</row>
    <row r="833" spans="6:45" ht="15.75" x14ac:dyDescent="0.25">
      <c r="F833" s="159"/>
      <c r="G833" s="159"/>
      <c r="H833" s="159"/>
      <c r="I833" s="159"/>
      <c r="J833" s="159"/>
      <c r="K833" s="159"/>
      <c r="L833" s="159"/>
      <c r="M833" s="159"/>
      <c r="N833" s="159"/>
      <c r="O833" s="159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</row>
    <row r="834" spans="6:45" ht="15.75" x14ac:dyDescent="0.25">
      <c r="F834" s="159"/>
      <c r="G834" s="159"/>
      <c r="H834" s="159"/>
      <c r="I834" s="159"/>
      <c r="J834" s="159"/>
      <c r="K834" s="159"/>
      <c r="L834" s="159"/>
      <c r="M834" s="159"/>
      <c r="N834" s="159"/>
      <c r="O834" s="159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</row>
    <row r="835" spans="6:45" ht="15.75" x14ac:dyDescent="0.25">
      <c r="F835" s="159"/>
      <c r="G835" s="159"/>
      <c r="H835" s="159"/>
      <c r="I835" s="159"/>
      <c r="J835" s="159"/>
      <c r="K835" s="159"/>
      <c r="L835" s="159"/>
      <c r="M835" s="159"/>
      <c r="N835" s="159"/>
      <c r="O835" s="159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</row>
    <row r="836" spans="6:45" ht="15.75" x14ac:dyDescent="0.25">
      <c r="F836" s="159"/>
      <c r="G836" s="159"/>
      <c r="H836" s="159"/>
      <c r="I836" s="159"/>
      <c r="J836" s="159"/>
      <c r="K836" s="159"/>
      <c r="L836" s="159"/>
      <c r="M836" s="159"/>
      <c r="N836" s="159"/>
      <c r="O836" s="159"/>
      <c r="P836" s="159"/>
      <c r="Q836" s="159"/>
      <c r="R836" s="159"/>
      <c r="S836" s="159"/>
      <c r="T836" s="159"/>
      <c r="U836" s="159"/>
      <c r="V836" s="159"/>
      <c r="W836" s="159"/>
      <c r="X836" s="159"/>
      <c r="Y836" s="159"/>
      <c r="Z836" s="159"/>
      <c r="AA836" s="159"/>
      <c r="AB836" s="159"/>
      <c r="AC836" s="159"/>
      <c r="AD836" s="159"/>
      <c r="AE836" s="159"/>
      <c r="AF836" s="159"/>
      <c r="AG836" s="159"/>
      <c r="AH836" s="159"/>
      <c r="AI836" s="159"/>
      <c r="AJ836" s="159"/>
      <c r="AK836" s="159"/>
      <c r="AL836" s="159"/>
      <c r="AM836" s="159"/>
      <c r="AN836" s="159"/>
      <c r="AO836" s="159"/>
      <c r="AP836" s="159"/>
      <c r="AQ836" s="159"/>
      <c r="AR836" s="159"/>
      <c r="AS836" s="159"/>
    </row>
    <row r="837" spans="6:45" ht="15.75" x14ac:dyDescent="0.25">
      <c r="F837" s="159"/>
      <c r="G837" s="159"/>
      <c r="H837" s="159"/>
      <c r="I837" s="159"/>
      <c r="J837" s="159"/>
      <c r="K837" s="159"/>
      <c r="L837" s="159"/>
      <c r="M837" s="159"/>
      <c r="N837" s="159"/>
      <c r="O837" s="159"/>
      <c r="P837" s="159"/>
      <c r="Q837" s="159"/>
      <c r="R837" s="159"/>
      <c r="S837" s="159"/>
      <c r="T837" s="159"/>
      <c r="U837" s="159"/>
      <c r="V837" s="159"/>
      <c r="W837" s="159"/>
      <c r="X837" s="159"/>
      <c r="Y837" s="159"/>
      <c r="Z837" s="159"/>
      <c r="AA837" s="159"/>
      <c r="AB837" s="159"/>
      <c r="AC837" s="159"/>
      <c r="AD837" s="159"/>
      <c r="AE837" s="159"/>
      <c r="AF837" s="159"/>
      <c r="AG837" s="159"/>
      <c r="AH837" s="159"/>
      <c r="AI837" s="159"/>
      <c r="AJ837" s="159"/>
      <c r="AK837" s="159"/>
      <c r="AL837" s="159"/>
      <c r="AM837" s="159"/>
      <c r="AN837" s="159"/>
      <c r="AO837" s="159"/>
      <c r="AP837" s="159"/>
      <c r="AQ837" s="159"/>
      <c r="AR837" s="159"/>
      <c r="AS837" s="159"/>
    </row>
    <row r="838" spans="6:45" ht="15.75" x14ac:dyDescent="0.25">
      <c r="F838" s="159"/>
      <c r="G838" s="159"/>
      <c r="H838" s="159"/>
      <c r="I838" s="159"/>
      <c r="J838" s="159"/>
      <c r="K838" s="159"/>
      <c r="L838" s="159"/>
      <c r="M838" s="159"/>
      <c r="N838" s="159"/>
      <c r="O838" s="159"/>
      <c r="P838" s="159"/>
      <c r="Q838" s="159"/>
      <c r="R838" s="159"/>
      <c r="S838" s="159"/>
      <c r="T838" s="159"/>
      <c r="U838" s="159"/>
      <c r="V838" s="159"/>
      <c r="W838" s="159"/>
      <c r="X838" s="159"/>
      <c r="Y838" s="159"/>
      <c r="Z838" s="159"/>
      <c r="AA838" s="159"/>
      <c r="AB838" s="159"/>
      <c r="AC838" s="159"/>
      <c r="AD838" s="159"/>
      <c r="AE838" s="159"/>
      <c r="AF838" s="159"/>
      <c r="AG838" s="159"/>
      <c r="AH838" s="159"/>
      <c r="AI838" s="159"/>
      <c r="AJ838" s="159"/>
      <c r="AK838" s="159"/>
      <c r="AL838" s="159"/>
      <c r="AM838" s="159"/>
      <c r="AN838" s="159"/>
      <c r="AO838" s="159"/>
      <c r="AP838" s="159"/>
      <c r="AQ838" s="159"/>
      <c r="AR838" s="159"/>
      <c r="AS838" s="159"/>
    </row>
    <row r="839" spans="6:45" ht="15.75" x14ac:dyDescent="0.25">
      <c r="F839" s="159"/>
      <c r="G839" s="159"/>
      <c r="H839" s="159"/>
      <c r="I839" s="159"/>
      <c r="J839" s="159"/>
      <c r="K839" s="159"/>
      <c r="L839" s="159"/>
      <c r="M839" s="159"/>
      <c r="N839" s="159"/>
      <c r="O839" s="159"/>
      <c r="P839" s="159"/>
      <c r="Q839" s="159"/>
      <c r="R839" s="159"/>
      <c r="S839" s="159"/>
      <c r="T839" s="159"/>
      <c r="U839" s="159"/>
      <c r="V839" s="159"/>
      <c r="W839" s="159"/>
      <c r="X839" s="159"/>
      <c r="Y839" s="159"/>
      <c r="Z839" s="159"/>
      <c r="AA839" s="159"/>
      <c r="AB839" s="159"/>
      <c r="AC839" s="159"/>
      <c r="AD839" s="159"/>
      <c r="AE839" s="159"/>
      <c r="AF839" s="159"/>
      <c r="AG839" s="159"/>
      <c r="AH839" s="159"/>
      <c r="AI839" s="159"/>
      <c r="AJ839" s="159"/>
      <c r="AK839" s="159"/>
      <c r="AL839" s="159"/>
      <c r="AM839" s="159"/>
      <c r="AN839" s="159"/>
      <c r="AO839" s="159"/>
      <c r="AP839" s="159"/>
      <c r="AQ839" s="159"/>
      <c r="AR839" s="159"/>
      <c r="AS839" s="159"/>
    </row>
    <row r="840" spans="6:45" ht="15.75" x14ac:dyDescent="0.25">
      <c r="F840" s="159"/>
      <c r="G840" s="159"/>
      <c r="H840" s="159"/>
      <c r="I840" s="159"/>
      <c r="J840" s="159"/>
      <c r="K840" s="159"/>
      <c r="L840" s="159"/>
      <c r="M840" s="159"/>
      <c r="N840" s="159"/>
      <c r="O840" s="159"/>
      <c r="P840" s="159"/>
      <c r="Q840" s="159"/>
      <c r="R840" s="159"/>
      <c r="S840" s="159"/>
      <c r="T840" s="159"/>
      <c r="U840" s="159"/>
      <c r="V840" s="159"/>
      <c r="W840" s="159"/>
      <c r="X840" s="159"/>
      <c r="Y840" s="159"/>
      <c r="Z840" s="159"/>
      <c r="AA840" s="159"/>
      <c r="AB840" s="159"/>
      <c r="AC840" s="159"/>
      <c r="AD840" s="159"/>
      <c r="AE840" s="159"/>
      <c r="AF840" s="159"/>
      <c r="AG840" s="159"/>
      <c r="AH840" s="159"/>
      <c r="AI840" s="159"/>
      <c r="AJ840" s="159"/>
      <c r="AK840" s="159"/>
      <c r="AL840" s="159"/>
      <c r="AM840" s="159"/>
      <c r="AN840" s="159"/>
      <c r="AO840" s="159"/>
      <c r="AP840" s="159"/>
      <c r="AQ840" s="159"/>
      <c r="AR840" s="159"/>
      <c r="AS840" s="159"/>
    </row>
    <row r="841" spans="6:45" ht="15.75" x14ac:dyDescent="0.25">
      <c r="F841" s="159"/>
      <c r="G841" s="159"/>
      <c r="H841" s="159"/>
      <c r="I841" s="159"/>
      <c r="J841" s="159"/>
      <c r="K841" s="159"/>
      <c r="L841" s="159"/>
      <c r="M841" s="159"/>
      <c r="N841" s="159"/>
      <c r="O841" s="159"/>
      <c r="P841" s="159"/>
      <c r="Q841" s="159"/>
      <c r="R841" s="159"/>
      <c r="S841" s="159"/>
      <c r="T841" s="159"/>
      <c r="U841" s="159"/>
      <c r="V841" s="159"/>
      <c r="W841" s="159"/>
      <c r="X841" s="159"/>
      <c r="Y841" s="159"/>
      <c r="Z841" s="159"/>
      <c r="AA841" s="159"/>
      <c r="AB841" s="159"/>
      <c r="AC841" s="159"/>
      <c r="AD841" s="159"/>
      <c r="AE841" s="159"/>
      <c r="AF841" s="159"/>
      <c r="AG841" s="159"/>
      <c r="AH841" s="159"/>
      <c r="AI841" s="159"/>
      <c r="AJ841" s="159"/>
      <c r="AK841" s="159"/>
      <c r="AL841" s="159"/>
      <c r="AM841" s="159"/>
      <c r="AN841" s="159"/>
      <c r="AO841" s="159"/>
      <c r="AP841" s="159"/>
      <c r="AQ841" s="159"/>
      <c r="AR841" s="159"/>
      <c r="AS841" s="159"/>
    </row>
    <row r="842" spans="6:45" ht="15.75" x14ac:dyDescent="0.25">
      <c r="F842" s="159"/>
      <c r="G842" s="159"/>
      <c r="H842" s="159"/>
      <c r="I842" s="159"/>
      <c r="J842" s="159"/>
      <c r="K842" s="159"/>
      <c r="L842" s="159"/>
      <c r="M842" s="159"/>
      <c r="N842" s="159"/>
      <c r="O842" s="159"/>
      <c r="P842" s="159"/>
      <c r="Q842" s="159"/>
      <c r="R842" s="159"/>
      <c r="S842" s="159"/>
      <c r="T842" s="159"/>
      <c r="U842" s="159"/>
      <c r="V842" s="159"/>
      <c r="W842" s="159"/>
      <c r="X842" s="159"/>
      <c r="Y842" s="159"/>
      <c r="Z842" s="159"/>
      <c r="AA842" s="159"/>
      <c r="AB842" s="159"/>
      <c r="AC842" s="159"/>
      <c r="AD842" s="159"/>
      <c r="AE842" s="159"/>
      <c r="AF842" s="159"/>
      <c r="AG842" s="159"/>
      <c r="AH842" s="159"/>
      <c r="AI842" s="159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</row>
    <row r="843" spans="6:45" ht="15.75" x14ac:dyDescent="0.25">
      <c r="F843" s="159"/>
      <c r="G843" s="159"/>
      <c r="H843" s="159"/>
      <c r="I843" s="159"/>
      <c r="J843" s="159"/>
      <c r="K843" s="159"/>
      <c r="L843" s="159"/>
      <c r="M843" s="159"/>
      <c r="N843" s="159"/>
      <c r="O843" s="159"/>
      <c r="P843" s="159"/>
      <c r="Q843" s="159"/>
      <c r="R843" s="159"/>
      <c r="S843" s="159"/>
      <c r="T843" s="159"/>
      <c r="U843" s="159"/>
      <c r="V843" s="159"/>
      <c r="W843" s="159"/>
      <c r="X843" s="159"/>
      <c r="Y843" s="159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</row>
    <row r="844" spans="6:45" ht="15.75" x14ac:dyDescent="0.25">
      <c r="F844" s="159"/>
      <c r="G844" s="159"/>
      <c r="H844" s="159"/>
      <c r="I844" s="159"/>
      <c r="J844" s="159"/>
      <c r="K844" s="159"/>
      <c r="L844" s="159"/>
      <c r="M844" s="159"/>
      <c r="N844" s="159"/>
      <c r="O844" s="159"/>
      <c r="P844" s="159"/>
      <c r="Q844" s="159"/>
      <c r="R844" s="159"/>
      <c r="S844" s="159"/>
      <c r="T844" s="159"/>
      <c r="U844" s="159"/>
      <c r="V844" s="159"/>
      <c r="W844" s="159"/>
      <c r="X844" s="159"/>
      <c r="Y844" s="159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</row>
    <row r="845" spans="6:45" ht="15.75" x14ac:dyDescent="0.25">
      <c r="F845" s="159"/>
      <c r="G845" s="159"/>
      <c r="H845" s="159"/>
      <c r="I845" s="159"/>
      <c r="J845" s="159"/>
      <c r="K845" s="159"/>
      <c r="L845" s="159"/>
      <c r="M845" s="159"/>
      <c r="N845" s="159"/>
      <c r="O845" s="159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</row>
    <row r="846" spans="6:45" ht="15.75" x14ac:dyDescent="0.25">
      <c r="F846" s="159"/>
      <c r="G846" s="159"/>
      <c r="H846" s="159"/>
      <c r="I846" s="159"/>
      <c r="J846" s="159"/>
      <c r="K846" s="159"/>
      <c r="L846" s="159"/>
      <c r="M846" s="159"/>
      <c r="N846" s="159"/>
      <c r="O846" s="159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</row>
    <row r="847" spans="6:45" ht="15.75" x14ac:dyDescent="0.25">
      <c r="F847" s="159"/>
      <c r="G847" s="159"/>
      <c r="H847" s="159"/>
      <c r="I847" s="159"/>
      <c r="J847" s="159"/>
      <c r="K847" s="159"/>
      <c r="L847" s="159"/>
      <c r="M847" s="159"/>
      <c r="N847" s="159"/>
      <c r="O847" s="159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</row>
    <row r="848" spans="6:45" ht="15.75" x14ac:dyDescent="0.25">
      <c r="F848" s="159"/>
      <c r="G848" s="159"/>
      <c r="H848" s="159"/>
      <c r="I848" s="159"/>
      <c r="J848" s="159"/>
      <c r="K848" s="159"/>
      <c r="L848" s="159"/>
      <c r="M848" s="159"/>
      <c r="N848" s="159"/>
      <c r="O848" s="159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</row>
    <row r="849" spans="6:45" ht="15.75" x14ac:dyDescent="0.25">
      <c r="F849" s="159"/>
      <c r="G849" s="159"/>
      <c r="H849" s="159"/>
      <c r="I849" s="159"/>
      <c r="J849" s="159"/>
      <c r="K849" s="159"/>
      <c r="L849" s="159"/>
      <c r="M849" s="159"/>
      <c r="N849" s="159"/>
      <c r="O849" s="159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</row>
    <row r="850" spans="6:45" ht="15.75" x14ac:dyDescent="0.25">
      <c r="F850" s="159"/>
      <c r="G850" s="159"/>
      <c r="H850" s="159"/>
      <c r="I850" s="159"/>
      <c r="J850" s="159"/>
      <c r="K850" s="159"/>
      <c r="L850" s="159"/>
      <c r="M850" s="159"/>
      <c r="N850" s="159"/>
      <c r="O850" s="159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</row>
    <row r="851" spans="6:45" ht="15.75" x14ac:dyDescent="0.25">
      <c r="F851" s="159"/>
      <c r="G851" s="159"/>
      <c r="H851" s="159"/>
      <c r="I851" s="159"/>
      <c r="J851" s="159"/>
      <c r="K851" s="159"/>
      <c r="L851" s="159"/>
      <c r="M851" s="159"/>
      <c r="N851" s="159"/>
      <c r="O851" s="159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</row>
    <row r="852" spans="6:45" ht="15.75" x14ac:dyDescent="0.25">
      <c r="F852" s="159"/>
      <c r="G852" s="159"/>
      <c r="H852" s="159"/>
      <c r="I852" s="159"/>
      <c r="J852" s="159"/>
      <c r="K852" s="159"/>
      <c r="L852" s="159"/>
      <c r="M852" s="159"/>
      <c r="N852" s="159"/>
      <c r="O852" s="159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</row>
    <row r="853" spans="6:45" ht="15.75" x14ac:dyDescent="0.25">
      <c r="F853" s="159"/>
      <c r="G853" s="159"/>
      <c r="H853" s="159"/>
      <c r="I853" s="159"/>
      <c r="J853" s="159"/>
      <c r="K853" s="159"/>
      <c r="L853" s="159"/>
      <c r="M853" s="159"/>
      <c r="N853" s="159"/>
      <c r="O853" s="159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</row>
    <row r="854" spans="6:45" ht="15.75" x14ac:dyDescent="0.25">
      <c r="F854" s="159"/>
      <c r="G854" s="159"/>
      <c r="H854" s="159"/>
      <c r="I854" s="159"/>
      <c r="J854" s="159"/>
      <c r="K854" s="159"/>
      <c r="L854" s="159"/>
      <c r="M854" s="159"/>
      <c r="N854" s="159"/>
      <c r="O854" s="159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</row>
    <row r="855" spans="6:45" ht="15.75" x14ac:dyDescent="0.25">
      <c r="F855" s="159"/>
      <c r="G855" s="159"/>
      <c r="H855" s="159"/>
      <c r="I855" s="159"/>
      <c r="J855" s="159"/>
      <c r="K855" s="159"/>
      <c r="L855" s="159"/>
      <c r="M855" s="159"/>
      <c r="N855" s="159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</row>
    <row r="856" spans="6:45" ht="15.75" x14ac:dyDescent="0.25">
      <c r="F856" s="159"/>
      <c r="G856" s="159"/>
      <c r="H856" s="159"/>
      <c r="I856" s="159"/>
      <c r="J856" s="159"/>
      <c r="K856" s="159"/>
      <c r="L856" s="159"/>
      <c r="M856" s="159"/>
      <c r="N856" s="159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</row>
    <row r="857" spans="6:45" ht="15.75" x14ac:dyDescent="0.25">
      <c r="F857" s="159"/>
      <c r="G857" s="159"/>
      <c r="H857" s="159"/>
      <c r="I857" s="159"/>
      <c r="J857" s="159"/>
      <c r="K857" s="159"/>
      <c r="L857" s="159"/>
      <c r="M857" s="159"/>
      <c r="N857" s="159"/>
      <c r="O857" s="159"/>
      <c r="P857" s="159"/>
      <c r="Q857" s="159"/>
      <c r="R857" s="159"/>
      <c r="S857" s="159"/>
      <c r="T857" s="159"/>
      <c r="U857" s="159"/>
      <c r="V857" s="159"/>
      <c r="W857" s="159"/>
      <c r="X857" s="159"/>
      <c r="Y857" s="159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</row>
    <row r="858" spans="6:45" ht="15.75" x14ac:dyDescent="0.25">
      <c r="F858" s="159"/>
      <c r="G858" s="159"/>
      <c r="H858" s="159"/>
      <c r="I858" s="159"/>
      <c r="J858" s="159"/>
      <c r="K858" s="159"/>
      <c r="L858" s="159"/>
      <c r="M858" s="159"/>
      <c r="N858" s="159"/>
      <c r="O858" s="159"/>
      <c r="P858" s="159"/>
      <c r="Q858" s="159"/>
      <c r="R858" s="159"/>
      <c r="S858" s="159"/>
      <c r="T858" s="159"/>
      <c r="U858" s="159"/>
      <c r="V858" s="159"/>
      <c r="W858" s="159"/>
      <c r="X858" s="159"/>
      <c r="Y858" s="159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</row>
    <row r="859" spans="6:45" ht="15.75" x14ac:dyDescent="0.25">
      <c r="F859" s="159"/>
      <c r="G859" s="159"/>
      <c r="H859" s="159"/>
      <c r="I859" s="159"/>
      <c r="J859" s="159"/>
      <c r="K859" s="159"/>
      <c r="L859" s="159"/>
      <c r="M859" s="159"/>
      <c r="N859" s="159"/>
      <c r="O859" s="159"/>
      <c r="P859" s="159"/>
      <c r="Q859" s="159"/>
      <c r="R859" s="159"/>
      <c r="S859" s="159"/>
      <c r="T859" s="159"/>
      <c r="U859" s="159"/>
      <c r="V859" s="159"/>
      <c r="W859" s="159"/>
      <c r="X859" s="159"/>
      <c r="Y859" s="159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</row>
    <row r="860" spans="6:45" ht="15.75" x14ac:dyDescent="0.25">
      <c r="F860" s="159"/>
      <c r="G860" s="159"/>
      <c r="H860" s="159"/>
      <c r="I860" s="159"/>
      <c r="J860" s="159"/>
      <c r="K860" s="159"/>
      <c r="L860" s="159"/>
      <c r="M860" s="159"/>
      <c r="N860" s="159"/>
      <c r="O860" s="159"/>
      <c r="P860" s="159"/>
      <c r="Q860" s="159"/>
      <c r="R860" s="159"/>
      <c r="S860" s="159"/>
      <c r="T860" s="159"/>
      <c r="U860" s="159"/>
      <c r="V860" s="159"/>
      <c r="W860" s="159"/>
      <c r="X860" s="159"/>
      <c r="Y860" s="159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</row>
    <row r="861" spans="6:45" ht="15.75" x14ac:dyDescent="0.25">
      <c r="F861" s="159"/>
      <c r="G861" s="159"/>
      <c r="H861" s="159"/>
      <c r="I861" s="159"/>
      <c r="J861" s="159"/>
      <c r="K861" s="159"/>
      <c r="L861" s="159"/>
      <c r="M861" s="159"/>
      <c r="N861" s="159"/>
      <c r="O861" s="159"/>
      <c r="P861" s="159"/>
      <c r="Q861" s="159"/>
      <c r="R861" s="159"/>
      <c r="S861" s="159"/>
      <c r="T861" s="159"/>
      <c r="U861" s="159"/>
      <c r="V861" s="159"/>
      <c r="W861" s="159"/>
      <c r="X861" s="159"/>
      <c r="Y861" s="159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</row>
    <row r="862" spans="6:45" ht="15.75" x14ac:dyDescent="0.25">
      <c r="F862" s="159"/>
      <c r="G862" s="159"/>
      <c r="H862" s="159"/>
      <c r="I862" s="159"/>
      <c r="J862" s="159"/>
      <c r="K862" s="159"/>
      <c r="L862" s="159"/>
      <c r="M862" s="159"/>
      <c r="N862" s="159"/>
      <c r="O862" s="159"/>
      <c r="P862" s="159"/>
      <c r="Q862" s="159"/>
      <c r="R862" s="159"/>
      <c r="S862" s="159"/>
      <c r="T862" s="159"/>
      <c r="U862" s="159"/>
      <c r="V862" s="159"/>
      <c r="W862" s="159"/>
      <c r="X862" s="159"/>
      <c r="Y862" s="159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</row>
    <row r="863" spans="6:45" ht="15.75" x14ac:dyDescent="0.25">
      <c r="F863" s="159"/>
      <c r="G863" s="159"/>
      <c r="H863" s="159"/>
      <c r="I863" s="159"/>
      <c r="J863" s="159"/>
      <c r="K863" s="159"/>
      <c r="L863" s="159"/>
      <c r="M863" s="159"/>
      <c r="N863" s="159"/>
      <c r="O863" s="159"/>
      <c r="P863" s="159"/>
      <c r="Q863" s="159"/>
      <c r="R863" s="159"/>
      <c r="S863" s="159"/>
      <c r="T863" s="159"/>
      <c r="U863" s="159"/>
      <c r="V863" s="159"/>
      <c r="W863" s="159"/>
      <c r="X863" s="159"/>
      <c r="Y863" s="159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</row>
    <row r="864" spans="6:45" ht="15.75" x14ac:dyDescent="0.25">
      <c r="F864" s="159"/>
      <c r="G864" s="159"/>
      <c r="H864" s="159"/>
      <c r="I864" s="159"/>
      <c r="J864" s="159"/>
      <c r="K864" s="159"/>
      <c r="L864" s="159"/>
      <c r="M864" s="159"/>
      <c r="N864" s="159"/>
      <c r="O864" s="159"/>
      <c r="P864" s="159"/>
      <c r="Q864" s="159"/>
      <c r="R864" s="159"/>
      <c r="S864" s="159"/>
      <c r="T864" s="159"/>
      <c r="U864" s="159"/>
      <c r="V864" s="159"/>
      <c r="W864" s="159"/>
      <c r="X864" s="159"/>
      <c r="Y864" s="159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</row>
    <row r="865" spans="6:45" ht="15.75" x14ac:dyDescent="0.25">
      <c r="F865" s="159"/>
      <c r="G865" s="159"/>
      <c r="H865" s="159"/>
      <c r="I865" s="159"/>
      <c r="J865" s="159"/>
      <c r="K865" s="159"/>
      <c r="L865" s="159"/>
      <c r="M865" s="159"/>
      <c r="N865" s="159"/>
      <c r="O865" s="159"/>
      <c r="P865" s="159"/>
      <c r="Q865" s="159"/>
      <c r="R865" s="159"/>
      <c r="S865" s="159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</row>
    <row r="866" spans="6:45" ht="15.75" x14ac:dyDescent="0.25">
      <c r="F866" s="159"/>
      <c r="G866" s="159"/>
      <c r="H866" s="159"/>
      <c r="I866" s="159"/>
      <c r="J866" s="159"/>
      <c r="K866" s="159"/>
      <c r="L866" s="159"/>
      <c r="M866" s="159"/>
      <c r="N866" s="159"/>
      <c r="O866" s="159"/>
      <c r="P866" s="159"/>
      <c r="Q866" s="159"/>
      <c r="R866" s="159"/>
      <c r="S866" s="159"/>
      <c r="T866" s="159"/>
      <c r="U866" s="159"/>
      <c r="V866" s="159"/>
      <c r="W866" s="159"/>
      <c r="X866" s="159"/>
      <c r="Y866" s="159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</row>
    <row r="867" spans="6:45" ht="15.75" x14ac:dyDescent="0.25">
      <c r="F867" s="159"/>
      <c r="G867" s="159"/>
      <c r="H867" s="159"/>
      <c r="I867" s="159"/>
      <c r="J867" s="159"/>
      <c r="K867" s="159"/>
      <c r="L867" s="159"/>
      <c r="M867" s="159"/>
      <c r="N867" s="159"/>
      <c r="O867" s="159"/>
      <c r="P867" s="159"/>
      <c r="Q867" s="159"/>
      <c r="R867" s="159"/>
      <c r="S867" s="159"/>
      <c r="T867" s="159"/>
      <c r="U867" s="159"/>
      <c r="V867" s="159"/>
      <c r="W867" s="159"/>
      <c r="X867" s="159"/>
      <c r="Y867" s="159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</row>
    <row r="868" spans="6:45" ht="15.75" x14ac:dyDescent="0.25">
      <c r="F868" s="159"/>
      <c r="G868" s="159"/>
      <c r="H868" s="159"/>
      <c r="I868" s="159"/>
      <c r="J868" s="159"/>
      <c r="K868" s="159"/>
      <c r="L868" s="159"/>
      <c r="M868" s="159"/>
      <c r="N868" s="159"/>
      <c r="O868" s="159"/>
      <c r="P868" s="159"/>
      <c r="Q868" s="159"/>
      <c r="R868" s="159"/>
      <c r="S868" s="159"/>
      <c r="T868" s="159"/>
      <c r="U868" s="159"/>
      <c r="V868" s="159"/>
      <c r="W868" s="159"/>
      <c r="X868" s="159"/>
      <c r="Y868" s="159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</row>
    <row r="869" spans="6:45" ht="15.75" x14ac:dyDescent="0.25">
      <c r="F869" s="159"/>
      <c r="G869" s="159"/>
      <c r="H869" s="159"/>
      <c r="I869" s="159"/>
      <c r="J869" s="159"/>
      <c r="K869" s="159"/>
      <c r="L869" s="159"/>
      <c r="M869" s="159"/>
      <c r="N869" s="159"/>
      <c r="O869" s="159"/>
      <c r="P869" s="159"/>
      <c r="Q869" s="159"/>
      <c r="R869" s="159"/>
      <c r="S869" s="159"/>
      <c r="T869" s="159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</row>
    <row r="870" spans="6:45" ht="15.75" x14ac:dyDescent="0.25">
      <c r="F870" s="159"/>
      <c r="G870" s="159"/>
      <c r="H870" s="159"/>
      <c r="I870" s="159"/>
      <c r="J870" s="159"/>
      <c r="K870" s="159"/>
      <c r="L870" s="159"/>
      <c r="M870" s="159"/>
      <c r="N870" s="159"/>
      <c r="O870" s="159"/>
      <c r="P870" s="159"/>
      <c r="Q870" s="159"/>
      <c r="R870" s="159"/>
      <c r="S870" s="159"/>
      <c r="T870" s="159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</row>
    <row r="871" spans="6:45" ht="15.75" x14ac:dyDescent="0.25">
      <c r="F871" s="159"/>
      <c r="G871" s="159"/>
      <c r="H871" s="159"/>
      <c r="I871" s="159"/>
      <c r="J871" s="159"/>
      <c r="K871" s="159"/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</row>
    <row r="872" spans="6:45" ht="15.75" x14ac:dyDescent="0.25">
      <c r="F872" s="159"/>
      <c r="G872" s="159"/>
      <c r="H872" s="159"/>
      <c r="I872" s="159"/>
      <c r="J872" s="159"/>
      <c r="K872" s="159"/>
      <c r="L872" s="159"/>
      <c r="M872" s="159"/>
      <c r="N872" s="159"/>
      <c r="O872" s="159"/>
      <c r="P872" s="159"/>
      <c r="Q872" s="159"/>
      <c r="R872" s="159"/>
      <c r="S872" s="159"/>
      <c r="T872" s="159"/>
      <c r="U872" s="159"/>
      <c r="V872" s="159"/>
      <c r="W872" s="159"/>
      <c r="X872" s="159"/>
      <c r="Y872" s="159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</row>
    <row r="873" spans="6:45" ht="15.75" x14ac:dyDescent="0.25">
      <c r="F873" s="159"/>
      <c r="G873" s="159"/>
      <c r="H873" s="159"/>
      <c r="I873" s="159"/>
      <c r="J873" s="159"/>
      <c r="K873" s="159"/>
      <c r="L873" s="159"/>
      <c r="M873" s="159"/>
      <c r="N873" s="159"/>
      <c r="O873" s="159"/>
      <c r="P873" s="159"/>
      <c r="Q873" s="159"/>
      <c r="R873" s="159"/>
      <c r="S873" s="159"/>
      <c r="T873" s="159"/>
      <c r="U873" s="159"/>
      <c r="V873" s="159"/>
      <c r="W873" s="159"/>
      <c r="X873" s="159"/>
      <c r="Y873" s="159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</row>
    <row r="874" spans="6:45" ht="15.75" x14ac:dyDescent="0.25">
      <c r="F874" s="159"/>
      <c r="G874" s="159"/>
      <c r="H874" s="159"/>
      <c r="I874" s="159"/>
      <c r="J874" s="159"/>
      <c r="K874" s="159"/>
      <c r="L874" s="159"/>
      <c r="M874" s="159"/>
      <c r="N874" s="159"/>
      <c r="O874" s="159"/>
      <c r="P874" s="159"/>
      <c r="Q874" s="159"/>
      <c r="R874" s="159"/>
      <c r="S874" s="159"/>
      <c r="T874" s="159"/>
      <c r="U874" s="159"/>
      <c r="V874" s="159"/>
      <c r="W874" s="159"/>
      <c r="X874" s="159"/>
      <c r="Y874" s="159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</row>
    <row r="875" spans="6:45" ht="15.75" x14ac:dyDescent="0.25">
      <c r="F875" s="159"/>
      <c r="G875" s="159"/>
      <c r="H875" s="159"/>
      <c r="I875" s="159"/>
      <c r="J875" s="159"/>
      <c r="K875" s="159"/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</row>
    <row r="876" spans="6:45" ht="15.75" x14ac:dyDescent="0.25">
      <c r="F876" s="159"/>
      <c r="G876" s="159"/>
      <c r="H876" s="159"/>
      <c r="I876" s="159"/>
      <c r="J876" s="159"/>
      <c r="K876" s="159"/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</row>
    <row r="877" spans="6:45" ht="15.75" x14ac:dyDescent="0.25"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</row>
    <row r="878" spans="6:45" ht="15.75" x14ac:dyDescent="0.25">
      <c r="F878" s="159"/>
      <c r="G878" s="159"/>
      <c r="H878" s="159"/>
      <c r="I878" s="159"/>
      <c r="J878" s="159"/>
      <c r="K878" s="159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</row>
    <row r="879" spans="6:45" ht="15.75" x14ac:dyDescent="0.25">
      <c r="F879" s="159"/>
      <c r="G879" s="159"/>
      <c r="H879" s="159"/>
      <c r="I879" s="159"/>
      <c r="J879" s="159"/>
      <c r="K879" s="159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</row>
    <row r="880" spans="6:45" ht="15.75" x14ac:dyDescent="0.25">
      <c r="F880" s="159"/>
      <c r="G880" s="159"/>
      <c r="H880" s="159"/>
      <c r="I880" s="159"/>
      <c r="J880" s="159"/>
      <c r="K880" s="159"/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</row>
    <row r="881" spans="6:45" ht="15.75" x14ac:dyDescent="0.25">
      <c r="F881" s="159"/>
      <c r="G881" s="159"/>
      <c r="H881" s="159"/>
      <c r="I881" s="159"/>
      <c r="J881" s="159"/>
      <c r="K881" s="159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</row>
    <row r="882" spans="6:45" ht="15.75" x14ac:dyDescent="0.25">
      <c r="F882" s="159"/>
      <c r="G882" s="159"/>
      <c r="H882" s="159"/>
      <c r="I882" s="159"/>
      <c r="J882" s="159"/>
      <c r="K882" s="159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</row>
    <row r="883" spans="6:45" ht="15.75" x14ac:dyDescent="0.25">
      <c r="F883" s="159"/>
      <c r="G883" s="159"/>
      <c r="H883" s="159"/>
      <c r="I883" s="159"/>
      <c r="J883" s="159"/>
      <c r="K883" s="159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</row>
    <row r="884" spans="6:45" ht="15.75" x14ac:dyDescent="0.25">
      <c r="F884" s="159"/>
      <c r="G884" s="159"/>
      <c r="H884" s="159"/>
      <c r="I884" s="159"/>
      <c r="J884" s="159"/>
      <c r="K884" s="159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</row>
    <row r="885" spans="6:45" ht="15.75" x14ac:dyDescent="0.25">
      <c r="F885" s="159"/>
      <c r="G885" s="159"/>
      <c r="H885" s="159"/>
      <c r="I885" s="159"/>
      <c r="J885" s="159"/>
      <c r="K885" s="159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</row>
    <row r="886" spans="6:45" ht="15.75" x14ac:dyDescent="0.25">
      <c r="F886" s="159"/>
      <c r="G886" s="159"/>
      <c r="H886" s="159"/>
      <c r="I886" s="159"/>
      <c r="J886" s="159"/>
      <c r="K886" s="159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</row>
    <row r="887" spans="6:45" ht="15.75" x14ac:dyDescent="0.25">
      <c r="F887" s="159"/>
      <c r="G887" s="159"/>
      <c r="H887" s="159"/>
      <c r="I887" s="159"/>
      <c r="J887" s="159"/>
      <c r="K887" s="159"/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</row>
    <row r="888" spans="6:45" ht="15.75" x14ac:dyDescent="0.25">
      <c r="F888" s="159"/>
      <c r="G888" s="159"/>
      <c r="H888" s="159"/>
      <c r="I888" s="159"/>
      <c r="J888" s="159"/>
      <c r="K888" s="159"/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</row>
    <row r="889" spans="6:45" ht="15.75" x14ac:dyDescent="0.25"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</row>
    <row r="890" spans="6:45" ht="15.75" x14ac:dyDescent="0.25">
      <c r="F890" s="159"/>
      <c r="G890" s="159"/>
      <c r="H890" s="159"/>
      <c r="I890" s="159"/>
      <c r="J890" s="159"/>
      <c r="K890" s="159"/>
      <c r="L890" s="159"/>
      <c r="M890" s="159"/>
      <c r="N890" s="159"/>
      <c r="O890" s="159"/>
      <c r="P890" s="159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</row>
    <row r="891" spans="6:45" ht="15.75" x14ac:dyDescent="0.25">
      <c r="F891" s="159"/>
      <c r="G891" s="159"/>
      <c r="H891" s="159"/>
      <c r="I891" s="159"/>
      <c r="J891" s="159"/>
      <c r="K891" s="159"/>
      <c r="L891" s="159"/>
      <c r="M891" s="159"/>
      <c r="N891" s="159"/>
      <c r="O891" s="159"/>
      <c r="P891" s="159"/>
      <c r="Q891" s="159"/>
      <c r="R891" s="159"/>
      <c r="S891" s="159"/>
      <c r="T891" s="159"/>
      <c r="U891" s="159"/>
      <c r="V891" s="159"/>
      <c r="W891" s="159"/>
      <c r="X891" s="159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</row>
    <row r="892" spans="6:45" ht="15.75" x14ac:dyDescent="0.25">
      <c r="F892" s="159"/>
      <c r="G892" s="159"/>
      <c r="H892" s="159"/>
      <c r="I892" s="159"/>
      <c r="J892" s="159"/>
      <c r="K892" s="159"/>
      <c r="L892" s="159"/>
      <c r="M892" s="159"/>
      <c r="N892" s="159"/>
      <c r="O892" s="159"/>
      <c r="P892" s="159"/>
      <c r="Q892" s="159"/>
      <c r="R892" s="159"/>
      <c r="S892" s="159"/>
      <c r="T892" s="159"/>
      <c r="U892" s="159"/>
      <c r="V892" s="159"/>
      <c r="W892" s="159"/>
      <c r="X892" s="159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</row>
    <row r="893" spans="6:45" ht="15.75" x14ac:dyDescent="0.25">
      <c r="F893" s="159"/>
      <c r="G893" s="159"/>
      <c r="H893" s="159"/>
      <c r="I893" s="159"/>
      <c r="J893" s="159"/>
      <c r="K893" s="159"/>
      <c r="L893" s="159"/>
      <c r="M893" s="159"/>
      <c r="N893" s="159"/>
      <c r="O893" s="159"/>
      <c r="P893" s="159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</row>
    <row r="894" spans="6:45" ht="15.75" x14ac:dyDescent="0.25">
      <c r="F894" s="159"/>
      <c r="G894" s="159"/>
      <c r="H894" s="159"/>
      <c r="I894" s="159"/>
      <c r="J894" s="159"/>
      <c r="K894" s="159"/>
      <c r="L894" s="159"/>
      <c r="M894" s="159"/>
      <c r="N894" s="159"/>
      <c r="O894" s="159"/>
      <c r="P894" s="159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</row>
    <row r="895" spans="6:45" ht="15.75" x14ac:dyDescent="0.25">
      <c r="F895" s="159"/>
      <c r="G895" s="159"/>
      <c r="H895" s="159"/>
      <c r="I895" s="159"/>
      <c r="J895" s="159"/>
      <c r="K895" s="159"/>
      <c r="L895" s="159"/>
      <c r="M895" s="159"/>
      <c r="N895" s="159"/>
      <c r="O895" s="159"/>
      <c r="P895" s="159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</row>
    <row r="896" spans="6:45" ht="15.75" x14ac:dyDescent="0.25">
      <c r="F896" s="159"/>
      <c r="G896" s="159"/>
      <c r="H896" s="159"/>
      <c r="I896" s="159"/>
      <c r="J896" s="159"/>
      <c r="K896" s="159"/>
      <c r="L896" s="159"/>
      <c r="M896" s="159"/>
      <c r="N896" s="159"/>
      <c r="O896" s="159"/>
      <c r="P896" s="159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</row>
    <row r="897" spans="6:45" ht="15.75" x14ac:dyDescent="0.25">
      <c r="F897" s="159"/>
      <c r="G897" s="159"/>
      <c r="H897" s="159"/>
      <c r="I897" s="159"/>
      <c r="J897" s="159"/>
      <c r="K897" s="159"/>
      <c r="L897" s="159"/>
      <c r="M897" s="159"/>
      <c r="N897" s="159"/>
      <c r="O897" s="159"/>
      <c r="P897" s="159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</row>
    <row r="898" spans="6:45" ht="15.75" x14ac:dyDescent="0.25">
      <c r="F898" s="159"/>
      <c r="G898" s="159"/>
      <c r="H898" s="159"/>
      <c r="I898" s="159"/>
      <c r="J898" s="159"/>
      <c r="K898" s="159"/>
      <c r="L898" s="159"/>
      <c r="M898" s="159"/>
      <c r="N898" s="159"/>
      <c r="O898" s="159"/>
      <c r="P898" s="159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</row>
    <row r="899" spans="6:45" ht="15.75" x14ac:dyDescent="0.25">
      <c r="F899" s="159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</row>
    <row r="900" spans="6:45" ht="15.75" x14ac:dyDescent="0.25">
      <c r="F900" s="159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</row>
    <row r="901" spans="6:45" ht="15.75" x14ac:dyDescent="0.25">
      <c r="F901" s="159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</row>
    <row r="902" spans="6:45" ht="15.75" x14ac:dyDescent="0.25">
      <c r="F902" s="159"/>
      <c r="G902" s="159"/>
      <c r="H902" s="159"/>
      <c r="I902" s="159"/>
      <c r="J902" s="159"/>
      <c r="K902" s="159"/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</row>
    <row r="903" spans="6:45" ht="15.75" x14ac:dyDescent="0.25">
      <c r="F903" s="159"/>
      <c r="G903" s="159"/>
      <c r="H903" s="159"/>
      <c r="I903" s="159"/>
      <c r="J903" s="159"/>
      <c r="K903" s="159"/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</row>
    <row r="904" spans="6:45" ht="15.75" x14ac:dyDescent="0.25">
      <c r="F904" s="159"/>
      <c r="G904" s="159"/>
      <c r="H904" s="159"/>
      <c r="I904" s="159"/>
      <c r="J904" s="159"/>
      <c r="K904" s="159"/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</row>
    <row r="905" spans="6:45" ht="15.75" x14ac:dyDescent="0.25">
      <c r="F905" s="159"/>
      <c r="G905" s="159"/>
      <c r="H905" s="159"/>
      <c r="I905" s="159"/>
      <c r="J905" s="159"/>
      <c r="K905" s="159"/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</row>
    <row r="906" spans="6:45" ht="15.75" x14ac:dyDescent="0.25">
      <c r="F906" s="159"/>
      <c r="G906" s="159"/>
      <c r="H906" s="159"/>
      <c r="I906" s="159"/>
      <c r="J906" s="159"/>
      <c r="K906" s="159"/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</row>
    <row r="907" spans="6:45" ht="15.75" x14ac:dyDescent="0.25">
      <c r="F907" s="159"/>
      <c r="G907" s="159"/>
      <c r="H907" s="159"/>
      <c r="I907" s="159"/>
      <c r="J907" s="159"/>
      <c r="K907" s="159"/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</row>
    <row r="908" spans="6:45" ht="15.75" x14ac:dyDescent="0.25">
      <c r="F908" s="159"/>
      <c r="G908" s="159"/>
      <c r="H908" s="159"/>
      <c r="I908" s="159"/>
      <c r="J908" s="159"/>
      <c r="K908" s="159"/>
      <c r="L908" s="159"/>
      <c r="M908" s="159"/>
      <c r="N908" s="159"/>
      <c r="O908" s="159"/>
      <c r="P908" s="159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</row>
    <row r="909" spans="6:45" ht="15.75" x14ac:dyDescent="0.25">
      <c r="F909" s="159"/>
      <c r="G909" s="159"/>
      <c r="H909" s="159"/>
      <c r="I909" s="159"/>
      <c r="J909" s="159"/>
      <c r="K909" s="159"/>
      <c r="L909" s="159"/>
      <c r="M909" s="159"/>
      <c r="N909" s="159"/>
      <c r="O909" s="159"/>
      <c r="P909" s="159"/>
      <c r="Q909" s="159"/>
      <c r="R909" s="159"/>
      <c r="S909" s="159"/>
      <c r="T909" s="159"/>
      <c r="U909" s="159"/>
      <c r="V909" s="159"/>
      <c r="W909" s="159"/>
      <c r="X909" s="159"/>
      <c r="Y909" s="159"/>
      <c r="Z909" s="159"/>
      <c r="AA909" s="159"/>
      <c r="AB909" s="159"/>
      <c r="AC909" s="159"/>
      <c r="AD909" s="159"/>
      <c r="AE909" s="159"/>
      <c r="AF909" s="159"/>
      <c r="AG909" s="159"/>
      <c r="AH909" s="159"/>
      <c r="AI909" s="159"/>
      <c r="AJ909" s="159"/>
      <c r="AK909" s="159"/>
      <c r="AL909" s="159"/>
      <c r="AM909" s="159"/>
      <c r="AN909" s="159"/>
      <c r="AO909" s="159"/>
      <c r="AP909" s="159"/>
      <c r="AQ909" s="159"/>
      <c r="AR909" s="159"/>
      <c r="AS909" s="159"/>
    </row>
    <row r="910" spans="6:45" ht="15.75" x14ac:dyDescent="0.25">
      <c r="F910" s="159"/>
      <c r="G910" s="159"/>
      <c r="H910" s="159"/>
      <c r="I910" s="159"/>
      <c r="J910" s="159"/>
      <c r="K910" s="159"/>
      <c r="L910" s="159"/>
      <c r="M910" s="159"/>
      <c r="N910" s="159"/>
      <c r="O910" s="159"/>
      <c r="P910" s="159"/>
      <c r="Q910" s="159"/>
      <c r="R910" s="159"/>
      <c r="S910" s="159"/>
      <c r="T910" s="159"/>
      <c r="U910" s="159"/>
      <c r="V910" s="159"/>
      <c r="W910" s="159"/>
      <c r="X910" s="159"/>
      <c r="Y910" s="159"/>
      <c r="Z910" s="159"/>
      <c r="AA910" s="159"/>
      <c r="AB910" s="159"/>
      <c r="AC910" s="159"/>
      <c r="AD910" s="159"/>
      <c r="AE910" s="159"/>
      <c r="AF910" s="159"/>
      <c r="AG910" s="159"/>
      <c r="AH910" s="159"/>
      <c r="AI910" s="159"/>
      <c r="AJ910" s="159"/>
      <c r="AK910" s="159"/>
      <c r="AL910" s="159"/>
      <c r="AM910" s="159"/>
      <c r="AN910" s="159"/>
      <c r="AO910" s="159"/>
      <c r="AP910" s="159"/>
      <c r="AQ910" s="159"/>
      <c r="AR910" s="159"/>
      <c r="AS910" s="159"/>
    </row>
    <row r="911" spans="6:45" ht="15.75" x14ac:dyDescent="0.25">
      <c r="F911" s="159"/>
      <c r="G911" s="159"/>
      <c r="H911" s="159"/>
      <c r="I911" s="159"/>
      <c r="J911" s="159"/>
      <c r="K911" s="159"/>
      <c r="L911" s="159"/>
      <c r="M911" s="159"/>
      <c r="N911" s="159"/>
      <c r="O911" s="159"/>
      <c r="P911" s="159"/>
      <c r="Q911" s="159"/>
      <c r="R911" s="159"/>
      <c r="S911" s="159"/>
      <c r="T911" s="159"/>
      <c r="U911" s="159"/>
      <c r="V911" s="159"/>
      <c r="W911" s="159"/>
      <c r="X911" s="159"/>
      <c r="Y911" s="159"/>
      <c r="Z911" s="159"/>
      <c r="AA911" s="159"/>
      <c r="AB911" s="159"/>
      <c r="AC911" s="159"/>
      <c r="AD911" s="159"/>
      <c r="AE911" s="159"/>
      <c r="AF911" s="159"/>
      <c r="AG911" s="159"/>
      <c r="AH911" s="159"/>
      <c r="AI911" s="159"/>
      <c r="AJ911" s="159"/>
      <c r="AK911" s="159"/>
      <c r="AL911" s="159"/>
      <c r="AM911" s="159"/>
      <c r="AN911" s="159"/>
      <c r="AO911" s="159"/>
      <c r="AP911" s="159"/>
      <c r="AQ911" s="159"/>
      <c r="AR911" s="159"/>
      <c r="AS911" s="159"/>
    </row>
    <row r="912" spans="6:45" ht="15.75" x14ac:dyDescent="0.25">
      <c r="F912" s="159"/>
      <c r="G912" s="159"/>
      <c r="H912" s="159"/>
      <c r="I912" s="159"/>
      <c r="J912" s="159"/>
      <c r="K912" s="159"/>
      <c r="L912" s="159"/>
      <c r="M912" s="159"/>
      <c r="N912" s="159"/>
      <c r="O912" s="159"/>
      <c r="P912" s="159"/>
      <c r="Q912" s="159"/>
      <c r="R912" s="159"/>
      <c r="S912" s="159"/>
      <c r="T912" s="159"/>
      <c r="U912" s="159"/>
      <c r="V912" s="159"/>
      <c r="W912" s="159"/>
      <c r="X912" s="159"/>
      <c r="Y912" s="159"/>
      <c r="Z912" s="159"/>
      <c r="AA912" s="159"/>
      <c r="AB912" s="159"/>
      <c r="AC912" s="159"/>
      <c r="AD912" s="159"/>
      <c r="AE912" s="159"/>
      <c r="AF912" s="159"/>
      <c r="AG912" s="159"/>
      <c r="AH912" s="159"/>
      <c r="AI912" s="159"/>
      <c r="AJ912" s="159"/>
      <c r="AK912" s="159"/>
      <c r="AL912" s="159"/>
      <c r="AM912" s="159"/>
      <c r="AN912" s="159"/>
      <c r="AO912" s="159"/>
      <c r="AP912" s="159"/>
      <c r="AQ912" s="159"/>
      <c r="AR912" s="159"/>
      <c r="AS912" s="159"/>
    </row>
    <row r="913" spans="6:45" ht="15.75" x14ac:dyDescent="0.25">
      <c r="F913" s="159"/>
      <c r="G913" s="159"/>
      <c r="H913" s="159"/>
      <c r="I913" s="159"/>
      <c r="J913" s="159"/>
      <c r="K913" s="159"/>
      <c r="L913" s="159"/>
      <c r="M913" s="159"/>
      <c r="N913" s="159"/>
      <c r="O913" s="159"/>
      <c r="P913" s="159"/>
      <c r="Q913" s="159"/>
      <c r="R913" s="159"/>
      <c r="S913" s="159"/>
      <c r="T913" s="159"/>
      <c r="U913" s="159"/>
      <c r="V913" s="159"/>
      <c r="W913" s="159"/>
      <c r="X913" s="159"/>
      <c r="Y913" s="159"/>
      <c r="Z913" s="159"/>
      <c r="AA913" s="159"/>
      <c r="AB913" s="159"/>
      <c r="AC913" s="159"/>
      <c r="AD913" s="159"/>
      <c r="AE913" s="159"/>
      <c r="AF913" s="159"/>
      <c r="AG913" s="159"/>
      <c r="AH913" s="159"/>
      <c r="AI913" s="159"/>
      <c r="AJ913" s="159"/>
      <c r="AK913" s="159"/>
      <c r="AL913" s="159"/>
      <c r="AM913" s="159"/>
      <c r="AN913" s="159"/>
      <c r="AO913" s="159"/>
      <c r="AP913" s="159"/>
      <c r="AQ913" s="159"/>
      <c r="AR913" s="159"/>
      <c r="AS913" s="159"/>
    </row>
    <row r="914" spans="6:45" ht="15.75" x14ac:dyDescent="0.25">
      <c r="F914" s="159"/>
      <c r="G914" s="159"/>
      <c r="H914" s="159"/>
      <c r="I914" s="159"/>
      <c r="J914" s="159"/>
      <c r="K914" s="159"/>
      <c r="L914" s="159"/>
      <c r="M914" s="159"/>
      <c r="N914" s="159"/>
      <c r="O914" s="159"/>
      <c r="P914" s="159"/>
      <c r="Q914" s="159"/>
      <c r="R914" s="159"/>
      <c r="S914" s="159"/>
      <c r="T914" s="159"/>
      <c r="U914" s="159"/>
      <c r="V914" s="159"/>
      <c r="W914" s="159"/>
      <c r="X914" s="159"/>
      <c r="Y914" s="159"/>
      <c r="Z914" s="159"/>
      <c r="AA914" s="159"/>
      <c r="AB914" s="159"/>
      <c r="AC914" s="159"/>
      <c r="AD914" s="159"/>
      <c r="AE914" s="159"/>
      <c r="AF914" s="159"/>
      <c r="AG914" s="159"/>
      <c r="AH914" s="159"/>
      <c r="AI914" s="159"/>
      <c r="AJ914" s="159"/>
      <c r="AK914" s="159"/>
      <c r="AL914" s="159"/>
      <c r="AM914" s="159"/>
      <c r="AN914" s="159"/>
      <c r="AO914" s="159"/>
      <c r="AP914" s="159"/>
      <c r="AQ914" s="159"/>
      <c r="AR914" s="159"/>
      <c r="AS914" s="159"/>
    </row>
    <row r="915" spans="6:45" ht="15.75" x14ac:dyDescent="0.25">
      <c r="F915" s="159"/>
      <c r="G915" s="159"/>
      <c r="H915" s="159"/>
      <c r="I915" s="159"/>
      <c r="J915" s="159"/>
      <c r="K915" s="159"/>
      <c r="L915" s="159"/>
      <c r="M915" s="159"/>
      <c r="N915" s="159"/>
      <c r="O915" s="159"/>
      <c r="P915" s="159"/>
      <c r="Q915" s="159"/>
      <c r="R915" s="159"/>
      <c r="S915" s="159"/>
      <c r="T915" s="159"/>
      <c r="U915" s="159"/>
      <c r="V915" s="159"/>
      <c r="W915" s="159"/>
      <c r="X915" s="159"/>
      <c r="Y915" s="159"/>
      <c r="Z915" s="159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</row>
    <row r="916" spans="6:45" ht="15.75" x14ac:dyDescent="0.25">
      <c r="F916" s="159"/>
      <c r="G916" s="159"/>
      <c r="H916" s="159"/>
      <c r="I916" s="159"/>
      <c r="J916" s="159"/>
      <c r="K916" s="159"/>
      <c r="L916" s="159"/>
      <c r="M916" s="159"/>
      <c r="N916" s="159"/>
      <c r="O916" s="159"/>
      <c r="P916" s="159"/>
      <c r="Q916" s="159"/>
      <c r="R916" s="159"/>
      <c r="S916" s="159"/>
      <c r="T916" s="159"/>
      <c r="U916" s="159"/>
      <c r="V916" s="159"/>
      <c r="W916" s="159"/>
      <c r="X916" s="159"/>
      <c r="Y916" s="159"/>
      <c r="Z916" s="159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</row>
    <row r="917" spans="6:45" ht="15.75" x14ac:dyDescent="0.25">
      <c r="F917" s="159"/>
      <c r="G917" s="159"/>
      <c r="H917" s="159"/>
      <c r="I917" s="159"/>
      <c r="J917" s="159"/>
      <c r="K917" s="159"/>
      <c r="L917" s="159"/>
      <c r="M917" s="159"/>
      <c r="N917" s="159"/>
      <c r="O917" s="159"/>
      <c r="P917" s="159"/>
      <c r="Q917" s="159"/>
      <c r="R917" s="159"/>
      <c r="S917" s="159"/>
      <c r="T917" s="159"/>
      <c r="U917" s="159"/>
      <c r="V917" s="159"/>
      <c r="W917" s="159"/>
      <c r="X917" s="159"/>
      <c r="Y917" s="159"/>
      <c r="Z917" s="159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</row>
    <row r="918" spans="6:45" ht="15.75" x14ac:dyDescent="0.25">
      <c r="F918" s="159"/>
      <c r="G918" s="159"/>
      <c r="H918" s="159"/>
      <c r="I918" s="159"/>
      <c r="J918" s="159"/>
      <c r="K918" s="159"/>
      <c r="L918" s="159"/>
      <c r="M918" s="159"/>
      <c r="N918" s="159"/>
      <c r="O918" s="159"/>
      <c r="P918" s="159"/>
      <c r="Q918" s="159"/>
      <c r="R918" s="159"/>
      <c r="S918" s="159"/>
      <c r="T918" s="159"/>
      <c r="U918" s="159"/>
      <c r="V918" s="159"/>
      <c r="W918" s="159"/>
      <c r="X918" s="159"/>
      <c r="Y918" s="159"/>
      <c r="Z918" s="159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</row>
    <row r="919" spans="6:45" ht="15.75" x14ac:dyDescent="0.25">
      <c r="F919" s="159"/>
      <c r="G919" s="159"/>
      <c r="H919" s="159"/>
      <c r="I919" s="159"/>
      <c r="J919" s="159"/>
      <c r="K919" s="159"/>
      <c r="L919" s="159"/>
      <c r="M919" s="159"/>
      <c r="N919" s="159"/>
      <c r="O919" s="159"/>
      <c r="P919" s="159"/>
      <c r="Q919" s="159"/>
      <c r="R919" s="159"/>
      <c r="S919" s="159"/>
      <c r="T919" s="159"/>
      <c r="U919" s="159"/>
      <c r="V919" s="159"/>
      <c r="W919" s="159"/>
      <c r="X919" s="159"/>
      <c r="Y919" s="159"/>
      <c r="Z919" s="159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</row>
    <row r="920" spans="6:45" ht="15.75" x14ac:dyDescent="0.25">
      <c r="F920" s="159"/>
      <c r="G920" s="159"/>
      <c r="H920" s="159"/>
      <c r="I920" s="159"/>
      <c r="J920" s="159"/>
      <c r="K920" s="159"/>
      <c r="L920" s="159"/>
      <c r="M920" s="159"/>
      <c r="N920" s="159"/>
      <c r="O920" s="159"/>
      <c r="P920" s="159"/>
      <c r="Q920" s="159"/>
      <c r="R920" s="159"/>
      <c r="S920" s="159"/>
      <c r="T920" s="159"/>
      <c r="U920" s="159"/>
      <c r="V920" s="159"/>
      <c r="W920" s="159"/>
      <c r="X920" s="159"/>
      <c r="Y920" s="159"/>
      <c r="Z920" s="159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</row>
    <row r="921" spans="6:45" ht="15.75" x14ac:dyDescent="0.25">
      <c r="F921" s="159"/>
      <c r="G921" s="159"/>
      <c r="H921" s="159"/>
      <c r="I921" s="159"/>
      <c r="J921" s="159"/>
      <c r="K921" s="159"/>
      <c r="L921" s="159"/>
      <c r="M921" s="159"/>
      <c r="N921" s="159"/>
      <c r="O921" s="159"/>
      <c r="P921" s="159"/>
      <c r="Q921" s="159"/>
      <c r="R921" s="159"/>
      <c r="S921" s="159"/>
      <c r="T921" s="159"/>
      <c r="U921" s="159"/>
      <c r="V921" s="159"/>
      <c r="W921" s="159"/>
      <c r="X921" s="159"/>
      <c r="Y921" s="159"/>
      <c r="Z921" s="159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</row>
    <row r="922" spans="6:45" ht="15.75" x14ac:dyDescent="0.25">
      <c r="F922" s="159"/>
      <c r="G922" s="159"/>
      <c r="H922" s="159"/>
      <c r="I922" s="159"/>
      <c r="J922" s="159"/>
      <c r="K922" s="159"/>
      <c r="L922" s="159"/>
      <c r="M922" s="159"/>
      <c r="N922" s="159"/>
      <c r="O922" s="159"/>
      <c r="P922" s="159"/>
      <c r="Q922" s="159"/>
      <c r="R922" s="159"/>
      <c r="S922" s="159"/>
      <c r="T922" s="159"/>
      <c r="U922" s="159"/>
      <c r="V922" s="159"/>
      <c r="W922" s="159"/>
      <c r="X922" s="159"/>
      <c r="Y922" s="159"/>
      <c r="Z922" s="159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</row>
    <row r="923" spans="6:45" ht="15.75" x14ac:dyDescent="0.25">
      <c r="F923" s="159"/>
      <c r="G923" s="159"/>
      <c r="H923" s="159"/>
      <c r="I923" s="159"/>
      <c r="J923" s="159"/>
      <c r="K923" s="159"/>
      <c r="L923" s="159"/>
      <c r="M923" s="159"/>
      <c r="N923" s="159"/>
      <c r="O923" s="159"/>
      <c r="P923" s="159"/>
      <c r="Q923" s="159"/>
      <c r="R923" s="159"/>
      <c r="S923" s="159"/>
      <c r="T923" s="159"/>
      <c r="U923" s="159"/>
      <c r="V923" s="159"/>
      <c r="W923" s="159"/>
      <c r="X923" s="159"/>
      <c r="Y923" s="159"/>
      <c r="Z923" s="159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</row>
    <row r="924" spans="6:45" ht="15.75" x14ac:dyDescent="0.25">
      <c r="F924" s="159"/>
      <c r="G924" s="159"/>
      <c r="H924" s="159"/>
      <c r="I924" s="159"/>
      <c r="J924" s="159"/>
      <c r="K924" s="159"/>
      <c r="L924" s="159"/>
      <c r="M924" s="159"/>
      <c r="N924" s="159"/>
      <c r="O924" s="159"/>
      <c r="P924" s="159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</row>
    <row r="925" spans="6:45" ht="15.75" x14ac:dyDescent="0.25">
      <c r="F925" s="159"/>
      <c r="G925" s="159"/>
      <c r="H925" s="159"/>
      <c r="I925" s="159"/>
      <c r="J925" s="159"/>
      <c r="K925" s="159"/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</row>
    <row r="926" spans="6:45" ht="15.75" x14ac:dyDescent="0.25">
      <c r="F926" s="159"/>
      <c r="G926" s="159"/>
      <c r="H926" s="159"/>
      <c r="I926" s="159"/>
      <c r="J926" s="159"/>
      <c r="K926" s="159"/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</row>
    <row r="927" spans="6:45" ht="15.75" x14ac:dyDescent="0.25">
      <c r="F927" s="159"/>
      <c r="G927" s="159"/>
      <c r="H927" s="159"/>
      <c r="I927" s="159"/>
      <c r="J927" s="159"/>
      <c r="K927" s="159"/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</row>
    <row r="928" spans="6:45" ht="15.75" x14ac:dyDescent="0.25">
      <c r="F928" s="159"/>
      <c r="G928" s="159"/>
      <c r="H928" s="159"/>
      <c r="I928" s="159"/>
      <c r="J928" s="159"/>
      <c r="K928" s="159"/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</row>
    <row r="929" spans="6:45" ht="15.75" x14ac:dyDescent="0.25">
      <c r="F929" s="159"/>
      <c r="G929" s="159"/>
      <c r="H929" s="159"/>
      <c r="I929" s="159"/>
      <c r="J929" s="159"/>
      <c r="K929" s="159"/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</row>
    <row r="930" spans="6:45" ht="15.75" x14ac:dyDescent="0.25">
      <c r="F930" s="159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</row>
    <row r="931" spans="6:45" ht="15.75" x14ac:dyDescent="0.25"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</row>
    <row r="932" spans="6:45" ht="15.75" x14ac:dyDescent="0.25">
      <c r="F932" s="159"/>
      <c r="G932" s="159"/>
      <c r="H932" s="159"/>
      <c r="I932" s="159"/>
      <c r="J932" s="159"/>
      <c r="K932" s="159"/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</row>
    <row r="933" spans="6:45" ht="15.75" x14ac:dyDescent="0.25">
      <c r="F933" s="159"/>
      <c r="G933" s="159"/>
      <c r="H933" s="159"/>
      <c r="I933" s="159"/>
      <c r="J933" s="159"/>
      <c r="K933" s="159"/>
      <c r="L933" s="159"/>
      <c r="M933" s="159"/>
      <c r="N933" s="159"/>
      <c r="O933" s="159"/>
      <c r="P933" s="159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</row>
    <row r="934" spans="6:45" ht="15.75" x14ac:dyDescent="0.25">
      <c r="F934" s="159"/>
      <c r="G934" s="159"/>
      <c r="H934" s="159"/>
      <c r="I934" s="159"/>
      <c r="J934" s="159"/>
      <c r="K934" s="159"/>
      <c r="L934" s="159"/>
      <c r="M934" s="159"/>
      <c r="N934" s="159"/>
      <c r="O934" s="159"/>
      <c r="P934" s="159"/>
      <c r="Q934" s="159"/>
      <c r="R934" s="159"/>
      <c r="S934" s="159"/>
      <c r="T934" s="159"/>
      <c r="U934" s="159"/>
      <c r="V934" s="159"/>
      <c r="W934" s="159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</row>
    <row r="935" spans="6:45" ht="15.75" x14ac:dyDescent="0.25">
      <c r="F935" s="159"/>
      <c r="G935" s="159"/>
      <c r="H935" s="159"/>
      <c r="I935" s="159"/>
      <c r="J935" s="159"/>
      <c r="K935" s="159"/>
      <c r="L935" s="159"/>
      <c r="M935" s="159"/>
      <c r="N935" s="159"/>
      <c r="O935" s="159"/>
      <c r="P935" s="159"/>
      <c r="Q935" s="159"/>
      <c r="R935" s="159"/>
      <c r="S935" s="159"/>
      <c r="T935" s="159"/>
      <c r="U935" s="159"/>
      <c r="V935" s="159"/>
      <c r="W935" s="159"/>
      <c r="X935" s="159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</row>
    <row r="936" spans="6:45" ht="15.75" x14ac:dyDescent="0.25">
      <c r="F936" s="159"/>
      <c r="G936" s="159"/>
      <c r="H936" s="159"/>
      <c r="I936" s="159"/>
      <c r="J936" s="159"/>
      <c r="K936" s="159"/>
      <c r="L936" s="159"/>
      <c r="M936" s="159"/>
      <c r="N936" s="159"/>
      <c r="O936" s="159"/>
      <c r="P936" s="159"/>
      <c r="Q936" s="159"/>
      <c r="R936" s="159"/>
      <c r="S936" s="159"/>
      <c r="T936" s="159"/>
      <c r="U936" s="159"/>
      <c r="V936" s="159"/>
      <c r="W936" s="159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</row>
    <row r="937" spans="6:45" ht="15.75" x14ac:dyDescent="0.25">
      <c r="F937" s="159"/>
      <c r="G937" s="159"/>
      <c r="H937" s="159"/>
      <c r="I937" s="159"/>
      <c r="J937" s="159"/>
      <c r="K937" s="159"/>
      <c r="L937" s="159"/>
      <c r="M937" s="159"/>
      <c r="N937" s="159"/>
      <c r="O937" s="159"/>
      <c r="P937" s="159"/>
      <c r="Q937" s="159"/>
      <c r="R937" s="159"/>
      <c r="S937" s="159"/>
      <c r="T937" s="159"/>
      <c r="U937" s="159"/>
      <c r="V937" s="159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</row>
    <row r="938" spans="6:45" ht="15.75" x14ac:dyDescent="0.25">
      <c r="F938" s="159"/>
      <c r="G938" s="159"/>
      <c r="H938" s="159"/>
      <c r="I938" s="159"/>
      <c r="J938" s="159"/>
      <c r="K938" s="159"/>
      <c r="L938" s="159"/>
      <c r="M938" s="159"/>
      <c r="N938" s="159"/>
      <c r="O938" s="159"/>
      <c r="P938" s="159"/>
      <c r="Q938" s="159"/>
      <c r="R938" s="159"/>
      <c r="S938" s="159"/>
      <c r="T938" s="159"/>
      <c r="U938" s="159"/>
      <c r="V938" s="159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</row>
    <row r="939" spans="6:45" ht="15.75" x14ac:dyDescent="0.25">
      <c r="F939" s="159"/>
      <c r="G939" s="159"/>
      <c r="H939" s="159"/>
      <c r="I939" s="159"/>
      <c r="J939" s="159"/>
      <c r="K939" s="159"/>
      <c r="L939" s="159"/>
      <c r="M939" s="159"/>
      <c r="N939" s="159"/>
      <c r="O939" s="159"/>
      <c r="P939" s="159"/>
      <c r="Q939" s="159"/>
      <c r="R939" s="159"/>
      <c r="S939" s="159"/>
      <c r="T939" s="159"/>
      <c r="U939" s="159"/>
      <c r="V939" s="159"/>
      <c r="W939" s="159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</row>
    <row r="940" spans="6:45" ht="15.75" x14ac:dyDescent="0.25">
      <c r="F940" s="159"/>
      <c r="G940" s="159"/>
      <c r="H940" s="159"/>
      <c r="I940" s="159"/>
      <c r="J940" s="159"/>
      <c r="K940" s="159"/>
      <c r="L940" s="159"/>
      <c r="M940" s="159"/>
      <c r="N940" s="159"/>
      <c r="O940" s="159"/>
      <c r="P940" s="159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</row>
    <row r="941" spans="6:45" ht="15.75" x14ac:dyDescent="0.25">
      <c r="F941" s="159"/>
      <c r="G941" s="159"/>
      <c r="H941" s="159"/>
      <c r="I941" s="159"/>
      <c r="J941" s="159"/>
      <c r="K941" s="159"/>
      <c r="L941" s="159"/>
      <c r="M941" s="159"/>
      <c r="N941" s="159"/>
      <c r="O941" s="159"/>
      <c r="P941" s="159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</row>
    <row r="942" spans="6:45" ht="15.75" x14ac:dyDescent="0.25">
      <c r="F942" s="159"/>
      <c r="G942" s="159"/>
      <c r="H942" s="159"/>
      <c r="I942" s="159"/>
      <c r="J942" s="159"/>
      <c r="K942" s="159"/>
      <c r="L942" s="159"/>
      <c r="M942" s="159"/>
      <c r="N942" s="159"/>
      <c r="O942" s="159"/>
      <c r="P942" s="159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</row>
    <row r="943" spans="6:45" ht="15.75" x14ac:dyDescent="0.25">
      <c r="F943" s="159"/>
      <c r="G943" s="159"/>
      <c r="H943" s="159"/>
      <c r="I943" s="159"/>
      <c r="J943" s="159"/>
      <c r="K943" s="159"/>
      <c r="L943" s="159"/>
      <c r="M943" s="159"/>
      <c r="N943" s="159"/>
      <c r="O943" s="159"/>
      <c r="P943" s="159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</row>
    <row r="944" spans="6:45" ht="15.75" x14ac:dyDescent="0.25">
      <c r="F944" s="159"/>
      <c r="G944" s="159"/>
      <c r="H944" s="159"/>
      <c r="I944" s="159"/>
      <c r="J944" s="159"/>
      <c r="K944" s="159"/>
      <c r="L944" s="159"/>
      <c r="M944" s="159"/>
      <c r="N944" s="159"/>
      <c r="O944" s="159"/>
      <c r="P944" s="159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</row>
    <row r="945" spans="6:45" ht="15.75" x14ac:dyDescent="0.25">
      <c r="F945" s="159"/>
      <c r="G945" s="159"/>
      <c r="H945" s="159"/>
      <c r="I945" s="159"/>
      <c r="J945" s="159"/>
      <c r="K945" s="159"/>
      <c r="L945" s="159"/>
      <c r="M945" s="159"/>
      <c r="N945" s="159"/>
      <c r="O945" s="159"/>
      <c r="P945" s="159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</row>
    <row r="946" spans="6:45" ht="15.75" x14ac:dyDescent="0.25">
      <c r="F946" s="159"/>
      <c r="G946" s="159"/>
      <c r="H946" s="159"/>
      <c r="I946" s="159"/>
      <c r="J946" s="159"/>
      <c r="K946" s="159"/>
      <c r="L946" s="159"/>
      <c r="M946" s="159"/>
      <c r="N946" s="159"/>
      <c r="O946" s="159"/>
      <c r="P946" s="159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</row>
    <row r="947" spans="6:45" ht="15.75" x14ac:dyDescent="0.25">
      <c r="F947" s="159"/>
      <c r="G947" s="159"/>
      <c r="H947" s="159"/>
      <c r="I947" s="159"/>
      <c r="J947" s="159"/>
      <c r="K947" s="159"/>
      <c r="L947" s="159"/>
      <c r="M947" s="159"/>
      <c r="N947" s="159"/>
      <c r="O947" s="159"/>
      <c r="P947" s="159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</row>
    <row r="948" spans="6:45" ht="15.75" x14ac:dyDescent="0.25">
      <c r="F948" s="159"/>
      <c r="G948" s="159"/>
      <c r="H948" s="159"/>
      <c r="I948" s="159"/>
      <c r="J948" s="159"/>
      <c r="K948" s="159"/>
      <c r="L948" s="159"/>
      <c r="M948" s="159"/>
      <c r="N948" s="159"/>
      <c r="O948" s="159"/>
      <c r="P948" s="159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</row>
    <row r="949" spans="6:45" ht="15.75" x14ac:dyDescent="0.25">
      <c r="F949" s="159"/>
      <c r="G949" s="159"/>
      <c r="H949" s="159"/>
      <c r="I949" s="159"/>
      <c r="J949" s="159"/>
      <c r="K949" s="159"/>
      <c r="L949" s="159"/>
      <c r="M949" s="159"/>
      <c r="N949" s="159"/>
      <c r="O949" s="159"/>
      <c r="P949" s="159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</row>
    <row r="950" spans="6:45" ht="15.75" x14ac:dyDescent="0.25">
      <c r="F950" s="159"/>
      <c r="G950" s="159"/>
      <c r="H950" s="159"/>
      <c r="I950" s="159"/>
      <c r="J950" s="159"/>
      <c r="K950" s="159"/>
      <c r="L950" s="159"/>
      <c r="M950" s="159"/>
      <c r="N950" s="159"/>
      <c r="O950" s="159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</row>
    <row r="951" spans="6:45" ht="15.75" x14ac:dyDescent="0.25">
      <c r="F951" s="159"/>
      <c r="G951" s="159"/>
      <c r="H951" s="159"/>
      <c r="I951" s="159"/>
      <c r="J951" s="159"/>
      <c r="K951" s="159"/>
      <c r="L951" s="159"/>
      <c r="M951" s="159"/>
      <c r="N951" s="159"/>
      <c r="O951" s="159"/>
      <c r="P951" s="159"/>
      <c r="Q951" s="159"/>
      <c r="R951" s="159"/>
      <c r="S951" s="159"/>
      <c r="T951" s="159"/>
      <c r="U951" s="159"/>
      <c r="V951" s="159"/>
      <c r="W951" s="159"/>
      <c r="X951" s="159"/>
      <c r="Y951" s="159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</row>
    <row r="952" spans="6:45" ht="15.75" x14ac:dyDescent="0.25">
      <c r="F952" s="159"/>
      <c r="G952" s="159"/>
      <c r="H952" s="159"/>
      <c r="I952" s="159"/>
      <c r="J952" s="159"/>
      <c r="K952" s="159"/>
      <c r="L952" s="159"/>
      <c r="M952" s="159"/>
      <c r="N952" s="159"/>
      <c r="O952" s="159"/>
      <c r="P952" s="159"/>
      <c r="Q952" s="159"/>
      <c r="R952" s="159"/>
      <c r="S952" s="159"/>
      <c r="T952" s="159"/>
      <c r="U952" s="159"/>
      <c r="V952" s="159"/>
      <c r="W952" s="159"/>
      <c r="X952" s="159"/>
      <c r="Y952" s="159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</row>
    <row r="953" spans="6:45" ht="15.75" x14ac:dyDescent="0.25">
      <c r="F953" s="159"/>
      <c r="G953" s="159"/>
      <c r="H953" s="159"/>
      <c r="I953" s="159"/>
      <c r="J953" s="159"/>
      <c r="K953" s="159"/>
      <c r="L953" s="159"/>
      <c r="M953" s="159"/>
      <c r="N953" s="159"/>
      <c r="O953" s="159"/>
      <c r="P953" s="159"/>
      <c r="Q953" s="159"/>
      <c r="R953" s="159"/>
      <c r="S953" s="159"/>
      <c r="T953" s="159"/>
      <c r="U953" s="159"/>
      <c r="V953" s="159"/>
      <c r="W953" s="159"/>
      <c r="X953" s="159"/>
      <c r="Y953" s="159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</row>
    <row r="954" spans="6:45" ht="15.75" x14ac:dyDescent="0.25">
      <c r="F954" s="159"/>
      <c r="G954" s="159"/>
      <c r="H954" s="159"/>
      <c r="I954" s="159"/>
      <c r="J954" s="159"/>
      <c r="K954" s="159"/>
      <c r="L954" s="159"/>
      <c r="M954" s="159"/>
      <c r="N954" s="159"/>
      <c r="O954" s="159"/>
      <c r="P954" s="159"/>
      <c r="Q954" s="159"/>
      <c r="R954" s="159"/>
      <c r="S954" s="159"/>
      <c r="T954" s="159"/>
      <c r="U954" s="159"/>
      <c r="V954" s="159"/>
      <c r="W954" s="159"/>
      <c r="X954" s="159"/>
      <c r="Y954" s="159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</row>
    <row r="955" spans="6:45" ht="15.75" x14ac:dyDescent="0.25">
      <c r="F955" s="159"/>
      <c r="G955" s="159"/>
      <c r="H955" s="159"/>
      <c r="I955" s="159"/>
      <c r="J955" s="159"/>
      <c r="K955" s="159"/>
      <c r="L955" s="159"/>
      <c r="M955" s="159"/>
      <c r="N955" s="159"/>
      <c r="O955" s="159"/>
      <c r="P955" s="159"/>
      <c r="Q955" s="159"/>
      <c r="R955" s="159"/>
      <c r="S955" s="159"/>
      <c r="T955" s="159"/>
      <c r="U955" s="159"/>
      <c r="V955" s="159"/>
      <c r="W955" s="159"/>
      <c r="X955" s="159"/>
      <c r="Y955" s="159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</row>
    <row r="956" spans="6:45" ht="15.75" x14ac:dyDescent="0.25">
      <c r="F956" s="159"/>
      <c r="G956" s="159"/>
      <c r="H956" s="159"/>
      <c r="I956" s="159"/>
      <c r="J956" s="159"/>
      <c r="K956" s="159"/>
      <c r="L956" s="159"/>
      <c r="M956" s="159"/>
      <c r="N956" s="159"/>
      <c r="O956" s="159"/>
      <c r="P956" s="159"/>
      <c r="Q956" s="159"/>
      <c r="R956" s="159"/>
      <c r="S956" s="159"/>
      <c r="T956" s="159"/>
      <c r="U956" s="159"/>
      <c r="V956" s="159"/>
      <c r="W956" s="159"/>
      <c r="X956" s="159"/>
      <c r="Y956" s="159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</row>
    <row r="957" spans="6:45" ht="15.75" x14ac:dyDescent="0.25">
      <c r="F957" s="159"/>
      <c r="G957" s="159"/>
      <c r="H957" s="159"/>
      <c r="I957" s="159"/>
      <c r="J957" s="159"/>
      <c r="K957" s="159"/>
      <c r="L957" s="159"/>
      <c r="M957" s="159"/>
      <c r="N957" s="159"/>
      <c r="O957" s="159"/>
      <c r="P957" s="159"/>
      <c r="Q957" s="159"/>
      <c r="R957" s="159"/>
      <c r="S957" s="159"/>
      <c r="T957" s="159"/>
      <c r="U957" s="159"/>
      <c r="V957" s="159"/>
      <c r="W957" s="159"/>
      <c r="X957" s="159"/>
      <c r="Y957" s="159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</row>
    <row r="958" spans="6:45" ht="15.75" x14ac:dyDescent="0.25">
      <c r="F958" s="159"/>
      <c r="G958" s="159"/>
      <c r="H958" s="159"/>
      <c r="I958" s="159"/>
      <c r="J958" s="159"/>
      <c r="K958" s="159"/>
      <c r="L958" s="159"/>
      <c r="M958" s="159"/>
      <c r="N958" s="159"/>
      <c r="O958" s="159"/>
      <c r="P958" s="159"/>
      <c r="Q958" s="159"/>
      <c r="R958" s="159"/>
      <c r="S958" s="159"/>
      <c r="T958" s="159"/>
      <c r="U958" s="159"/>
      <c r="V958" s="159"/>
      <c r="W958" s="159"/>
      <c r="X958" s="159"/>
      <c r="Y958" s="159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</row>
    <row r="959" spans="6:45" ht="15.75" x14ac:dyDescent="0.25">
      <c r="F959" s="159"/>
      <c r="G959" s="159"/>
      <c r="H959" s="159"/>
      <c r="I959" s="159"/>
      <c r="J959" s="159"/>
      <c r="K959" s="159"/>
      <c r="L959" s="159"/>
      <c r="M959" s="159"/>
      <c r="N959" s="159"/>
      <c r="O959" s="159"/>
      <c r="P959" s="159"/>
      <c r="Q959" s="159"/>
      <c r="R959" s="159"/>
      <c r="S959" s="159"/>
      <c r="T959" s="159"/>
      <c r="U959" s="159"/>
      <c r="V959" s="159"/>
      <c r="W959" s="159"/>
      <c r="X959" s="159"/>
      <c r="Y959" s="159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</row>
    <row r="960" spans="6:45" ht="15.75" x14ac:dyDescent="0.25">
      <c r="F960" s="159"/>
      <c r="G960" s="159"/>
      <c r="H960" s="159"/>
      <c r="I960" s="159"/>
      <c r="J960" s="159"/>
      <c r="K960" s="159"/>
      <c r="L960" s="159"/>
      <c r="M960" s="159"/>
      <c r="N960" s="159"/>
      <c r="O960" s="159"/>
      <c r="P960" s="159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</row>
    <row r="961" spans="6:45" ht="15.75" x14ac:dyDescent="0.25">
      <c r="F961" s="159"/>
      <c r="G961" s="159"/>
      <c r="H961" s="159"/>
      <c r="I961" s="159"/>
      <c r="J961" s="159"/>
      <c r="K961" s="159"/>
      <c r="L961" s="159"/>
      <c r="M961" s="159"/>
      <c r="N961" s="159"/>
      <c r="O961" s="159"/>
      <c r="P961" s="159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</row>
    <row r="962" spans="6:45" ht="15.75" x14ac:dyDescent="0.25">
      <c r="F962" s="159"/>
      <c r="G962" s="159"/>
      <c r="H962" s="159"/>
      <c r="I962" s="159"/>
      <c r="J962" s="159"/>
      <c r="K962" s="159"/>
      <c r="L962" s="159"/>
      <c r="M962" s="159"/>
      <c r="N962" s="159"/>
      <c r="O962" s="159"/>
      <c r="P962" s="159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</row>
    <row r="963" spans="6:45" ht="15.75" x14ac:dyDescent="0.25">
      <c r="F963" s="159"/>
      <c r="G963" s="159"/>
      <c r="H963" s="159"/>
      <c r="I963" s="159"/>
      <c r="J963" s="159"/>
      <c r="K963" s="159"/>
      <c r="L963" s="159"/>
      <c r="M963" s="159"/>
      <c r="N963" s="159"/>
      <c r="O963" s="159"/>
      <c r="P963" s="159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</row>
    <row r="964" spans="6:45" ht="15.75" x14ac:dyDescent="0.25">
      <c r="F964" s="159"/>
      <c r="G964" s="159"/>
      <c r="H964" s="159"/>
      <c r="I964" s="159"/>
      <c r="J964" s="159"/>
      <c r="K964" s="159"/>
      <c r="L964" s="159"/>
      <c r="M964" s="159"/>
      <c r="N964" s="159"/>
      <c r="O964" s="159"/>
      <c r="P964" s="159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</row>
    <row r="965" spans="6:45" ht="15.75" x14ac:dyDescent="0.25">
      <c r="F965" s="159"/>
      <c r="G965" s="159"/>
      <c r="H965" s="159"/>
      <c r="I965" s="159"/>
      <c r="J965" s="159"/>
      <c r="K965" s="159"/>
      <c r="L965" s="159"/>
      <c r="M965" s="159"/>
      <c r="N965" s="159"/>
      <c r="O965" s="159"/>
      <c r="P965" s="159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</row>
    <row r="966" spans="6:45" ht="15.75" x14ac:dyDescent="0.25">
      <c r="F966" s="159"/>
      <c r="G966" s="159"/>
      <c r="H966" s="159"/>
      <c r="I966" s="159"/>
      <c r="J966" s="159"/>
      <c r="K966" s="159"/>
      <c r="L966" s="159"/>
      <c r="M966" s="159"/>
      <c r="N966" s="159"/>
      <c r="O966" s="159"/>
      <c r="P966" s="159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</row>
    <row r="967" spans="6:45" ht="15.75" x14ac:dyDescent="0.25">
      <c r="F967" s="159"/>
      <c r="G967" s="159"/>
      <c r="H967" s="159"/>
      <c r="I967" s="159"/>
      <c r="J967" s="159"/>
      <c r="K967" s="159"/>
      <c r="L967" s="159"/>
      <c r="M967" s="159"/>
      <c r="N967" s="159"/>
      <c r="O967" s="159"/>
      <c r="P967" s="159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</row>
    <row r="968" spans="6:45" ht="15.75" x14ac:dyDescent="0.25">
      <c r="F968" s="159"/>
      <c r="G968" s="159"/>
      <c r="H968" s="159"/>
      <c r="I968" s="159"/>
      <c r="J968" s="159"/>
      <c r="K968" s="159"/>
      <c r="L968" s="159"/>
      <c r="M968" s="159"/>
      <c r="N968" s="159"/>
      <c r="O968" s="159"/>
      <c r="P968" s="159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</row>
    <row r="969" spans="6:45" ht="15.75" x14ac:dyDescent="0.25">
      <c r="F969" s="159"/>
      <c r="G969" s="159"/>
      <c r="H969" s="159"/>
      <c r="I969" s="159"/>
      <c r="J969" s="159"/>
      <c r="K969" s="159"/>
      <c r="L969" s="159"/>
      <c r="M969" s="159"/>
      <c r="N969" s="159"/>
      <c r="O969" s="159"/>
      <c r="P969" s="159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</row>
    <row r="970" spans="6:45" ht="15.75" x14ac:dyDescent="0.25">
      <c r="F970" s="159"/>
      <c r="G970" s="159"/>
      <c r="H970" s="159"/>
      <c r="I970" s="159"/>
      <c r="J970" s="159"/>
      <c r="K970" s="159"/>
      <c r="L970" s="159"/>
      <c r="M970" s="159"/>
      <c r="N970" s="159"/>
      <c r="O970" s="159"/>
      <c r="P970" s="159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</row>
    <row r="971" spans="6:45" ht="15.75" x14ac:dyDescent="0.25"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59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</row>
    <row r="972" spans="6:45" ht="15.75" x14ac:dyDescent="0.25">
      <c r="F972" s="159"/>
      <c r="G972" s="159"/>
      <c r="H972" s="159"/>
      <c r="I972" s="159"/>
      <c r="J972" s="159"/>
      <c r="K972" s="159"/>
      <c r="L972" s="159"/>
      <c r="M972" s="159"/>
      <c r="N972" s="159"/>
      <c r="O972" s="159"/>
      <c r="P972" s="159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</row>
    <row r="973" spans="6:45" ht="15.75" x14ac:dyDescent="0.25">
      <c r="F973" s="159"/>
      <c r="G973" s="159"/>
      <c r="H973" s="159"/>
      <c r="I973" s="159"/>
      <c r="J973" s="159"/>
      <c r="K973" s="159"/>
      <c r="L973" s="159"/>
      <c r="M973" s="159"/>
      <c r="N973" s="159"/>
      <c r="O973" s="159"/>
      <c r="P973" s="159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</row>
    <row r="974" spans="6:45" ht="15.75" x14ac:dyDescent="0.25">
      <c r="F974" s="159"/>
      <c r="G974" s="159"/>
      <c r="H974" s="159"/>
      <c r="I974" s="159"/>
      <c r="J974" s="159"/>
      <c r="K974" s="159"/>
      <c r="L974" s="159"/>
      <c r="M974" s="159"/>
      <c r="N974" s="159"/>
      <c r="O974" s="159"/>
      <c r="P974" s="159"/>
      <c r="Q974" s="159"/>
      <c r="R974" s="159"/>
      <c r="S974" s="159"/>
      <c r="T974" s="159"/>
      <c r="U974" s="159"/>
      <c r="V974" s="159"/>
      <c r="W974" s="159"/>
      <c r="X974" s="159"/>
      <c r="Y974" s="159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</row>
    <row r="975" spans="6:45" ht="15.75" x14ac:dyDescent="0.25">
      <c r="F975" s="159"/>
      <c r="G975" s="159"/>
      <c r="H975" s="159"/>
      <c r="I975" s="159"/>
      <c r="J975" s="159"/>
      <c r="K975" s="159"/>
      <c r="L975" s="159"/>
      <c r="M975" s="159"/>
      <c r="N975" s="159"/>
      <c r="O975" s="159"/>
      <c r="P975" s="159"/>
      <c r="Q975" s="159"/>
      <c r="R975" s="159"/>
      <c r="S975" s="159"/>
      <c r="T975" s="159"/>
      <c r="U975" s="159"/>
      <c r="V975" s="159"/>
      <c r="W975" s="159"/>
      <c r="X975" s="159"/>
      <c r="Y975" s="159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</row>
    <row r="976" spans="6:45" ht="15.75" x14ac:dyDescent="0.25">
      <c r="F976" s="159"/>
      <c r="G976" s="159"/>
      <c r="H976" s="159"/>
      <c r="I976" s="159"/>
      <c r="J976" s="159"/>
      <c r="K976" s="159"/>
      <c r="L976" s="159"/>
      <c r="M976" s="159"/>
      <c r="N976" s="159"/>
      <c r="O976" s="159"/>
      <c r="P976" s="159"/>
      <c r="Q976" s="159"/>
      <c r="R976" s="159"/>
      <c r="S976" s="159"/>
      <c r="T976" s="159"/>
      <c r="U976" s="159"/>
      <c r="V976" s="159"/>
      <c r="W976" s="159"/>
      <c r="X976" s="159"/>
      <c r="Y976" s="159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</row>
    <row r="977" spans="6:45" ht="15.75" x14ac:dyDescent="0.25">
      <c r="F977" s="159"/>
      <c r="G977" s="159"/>
      <c r="H977" s="159"/>
      <c r="I977" s="159"/>
      <c r="J977" s="159"/>
      <c r="K977" s="159"/>
      <c r="L977" s="159"/>
      <c r="M977" s="159"/>
      <c r="N977" s="159"/>
      <c r="O977" s="159"/>
      <c r="P977" s="159"/>
      <c r="Q977" s="159"/>
      <c r="R977" s="159"/>
      <c r="S977" s="159"/>
      <c r="T977" s="159"/>
      <c r="U977" s="159"/>
      <c r="V977" s="159"/>
      <c r="W977" s="159"/>
      <c r="X977" s="159"/>
      <c r="Y977" s="159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</row>
    <row r="978" spans="6:45" ht="15.75" x14ac:dyDescent="0.25">
      <c r="F978" s="159"/>
      <c r="G978" s="159"/>
      <c r="H978" s="159"/>
      <c r="I978" s="159"/>
      <c r="J978" s="159"/>
      <c r="K978" s="159"/>
      <c r="L978" s="159"/>
      <c r="M978" s="159"/>
      <c r="N978" s="159"/>
      <c r="O978" s="159"/>
      <c r="P978" s="159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</row>
    <row r="979" spans="6:45" ht="15.75" x14ac:dyDescent="0.25">
      <c r="F979" s="159"/>
      <c r="G979" s="159"/>
      <c r="H979" s="159"/>
      <c r="I979" s="159"/>
      <c r="J979" s="159"/>
      <c r="K979" s="159"/>
      <c r="L979" s="159"/>
      <c r="M979" s="159"/>
      <c r="N979" s="159"/>
      <c r="O979" s="159"/>
      <c r="P979" s="159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</row>
    <row r="980" spans="6:45" ht="15.75" x14ac:dyDescent="0.25">
      <c r="F980" s="159"/>
      <c r="G980" s="159"/>
      <c r="H980" s="159"/>
      <c r="I980" s="159"/>
      <c r="J980" s="159"/>
      <c r="K980" s="159"/>
      <c r="L980" s="159"/>
      <c r="M980" s="159"/>
      <c r="N980" s="159"/>
      <c r="O980" s="159"/>
      <c r="P980" s="159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</row>
    <row r="981" spans="6:45" ht="15.75" x14ac:dyDescent="0.25">
      <c r="F981" s="159"/>
      <c r="G981" s="159"/>
      <c r="H981" s="159"/>
      <c r="I981" s="159"/>
      <c r="J981" s="159"/>
      <c r="K981" s="159"/>
      <c r="L981" s="159"/>
      <c r="M981" s="159"/>
      <c r="N981" s="159"/>
      <c r="O981" s="159"/>
      <c r="P981" s="159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</row>
    <row r="982" spans="6:45" ht="15.75" x14ac:dyDescent="0.25">
      <c r="F982" s="159"/>
      <c r="G982" s="159"/>
      <c r="H982" s="159"/>
      <c r="I982" s="159"/>
      <c r="J982" s="159"/>
      <c r="K982" s="159"/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</row>
    <row r="983" spans="6:45" ht="15.75" x14ac:dyDescent="0.25"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</row>
    <row r="984" spans="6:45" ht="15.75" x14ac:dyDescent="0.25">
      <c r="F984" s="159"/>
      <c r="G984" s="159"/>
      <c r="H984" s="159"/>
      <c r="I984" s="159"/>
      <c r="J984" s="159"/>
      <c r="K984" s="159"/>
      <c r="L984" s="159"/>
      <c r="M984" s="159"/>
      <c r="N984" s="159"/>
      <c r="O984" s="159"/>
      <c r="P984" s="159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</row>
    <row r="985" spans="6:45" ht="15.75" x14ac:dyDescent="0.25">
      <c r="F985" s="159"/>
      <c r="G985" s="159"/>
      <c r="H985" s="159"/>
      <c r="I985" s="159"/>
      <c r="J985" s="159"/>
      <c r="K985" s="159"/>
      <c r="L985" s="159"/>
      <c r="M985" s="159"/>
      <c r="N985" s="159"/>
      <c r="O985" s="159"/>
      <c r="P985" s="159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</row>
    <row r="986" spans="6:45" ht="15.75" x14ac:dyDescent="0.25">
      <c r="F986" s="159"/>
      <c r="G986" s="159"/>
      <c r="H986" s="159"/>
      <c r="I986" s="159"/>
      <c r="J986" s="159"/>
      <c r="K986" s="159"/>
      <c r="L986" s="159"/>
      <c r="M986" s="159"/>
      <c r="N986" s="159"/>
      <c r="O986" s="159"/>
      <c r="P986" s="159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</row>
    <row r="987" spans="6:45" ht="15.75" x14ac:dyDescent="0.25">
      <c r="F987" s="159"/>
      <c r="G987" s="159"/>
      <c r="H987" s="159"/>
      <c r="I987" s="159"/>
      <c r="J987" s="159"/>
      <c r="K987" s="159"/>
      <c r="L987" s="159"/>
      <c r="M987" s="159"/>
      <c r="N987" s="159"/>
      <c r="O987" s="159"/>
      <c r="P987" s="159"/>
      <c r="Q987" s="159"/>
      <c r="R987" s="159"/>
      <c r="S987" s="159"/>
      <c r="T987" s="159"/>
      <c r="U987" s="159"/>
      <c r="V987" s="159"/>
      <c r="W987" s="159"/>
      <c r="X987" s="159"/>
      <c r="Y987" s="159"/>
      <c r="Z987" s="159"/>
      <c r="AA987" s="159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</row>
    <row r="988" spans="6:45" ht="15.75" x14ac:dyDescent="0.25">
      <c r="F988" s="159"/>
      <c r="G988" s="159"/>
      <c r="H988" s="159"/>
      <c r="I988" s="159"/>
      <c r="J988" s="159"/>
      <c r="K988" s="159"/>
      <c r="L988" s="159"/>
      <c r="M988" s="159"/>
      <c r="N988" s="159"/>
      <c r="O988" s="159"/>
      <c r="P988" s="159"/>
      <c r="Q988" s="159"/>
      <c r="R988" s="159"/>
      <c r="S988" s="159"/>
      <c r="T988" s="159"/>
      <c r="U988" s="159"/>
      <c r="V988" s="159"/>
      <c r="W988" s="159"/>
      <c r="X988" s="159"/>
      <c r="Y988" s="159"/>
      <c r="Z988" s="159"/>
      <c r="AA988" s="159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</row>
    <row r="989" spans="6:45" ht="15.75" x14ac:dyDescent="0.25">
      <c r="F989" s="159"/>
      <c r="G989" s="159"/>
      <c r="H989" s="159"/>
      <c r="I989" s="159"/>
      <c r="J989" s="159"/>
      <c r="K989" s="159"/>
      <c r="L989" s="159"/>
      <c r="M989" s="159"/>
      <c r="N989" s="159"/>
      <c r="O989" s="159"/>
      <c r="P989" s="159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</row>
    <row r="990" spans="6:45" ht="15.75" x14ac:dyDescent="0.25">
      <c r="F990" s="159"/>
      <c r="G990" s="159"/>
      <c r="H990" s="159"/>
      <c r="I990" s="159"/>
      <c r="J990" s="159"/>
      <c r="K990" s="159"/>
      <c r="L990" s="159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</row>
    <row r="991" spans="6:45" ht="15.75" x14ac:dyDescent="0.25">
      <c r="F991" s="159"/>
      <c r="G991" s="159"/>
      <c r="H991" s="159"/>
      <c r="I991" s="159"/>
      <c r="J991" s="159"/>
      <c r="K991" s="159"/>
      <c r="L991" s="159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</row>
    <row r="992" spans="6:45" ht="15.75" x14ac:dyDescent="0.25">
      <c r="F992" s="159"/>
      <c r="G992" s="159"/>
      <c r="H992" s="159"/>
      <c r="I992" s="159"/>
      <c r="J992" s="159"/>
      <c r="K992" s="159"/>
      <c r="L992" s="159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</row>
    <row r="993" spans="6:45" ht="15.75" x14ac:dyDescent="0.25">
      <c r="F993" s="159"/>
      <c r="G993" s="159"/>
      <c r="H993" s="159"/>
      <c r="I993" s="159"/>
      <c r="J993" s="159"/>
      <c r="K993" s="159"/>
      <c r="L993" s="159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</row>
    <row r="994" spans="6:45" ht="15.75" x14ac:dyDescent="0.25">
      <c r="F994" s="159"/>
      <c r="G994" s="159"/>
      <c r="H994" s="159"/>
      <c r="I994" s="159"/>
      <c r="J994" s="159"/>
      <c r="K994" s="159"/>
      <c r="L994" s="159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</row>
    <row r="995" spans="6:45" ht="15.75" x14ac:dyDescent="0.25">
      <c r="F995" s="159"/>
      <c r="G995" s="159"/>
      <c r="H995" s="159"/>
      <c r="I995" s="159"/>
      <c r="J995" s="159"/>
      <c r="K995" s="159"/>
      <c r="L995" s="159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</row>
    <row r="996" spans="6:45" ht="15.75" x14ac:dyDescent="0.25">
      <c r="F996" s="159"/>
      <c r="G996" s="159"/>
      <c r="H996" s="159"/>
      <c r="I996" s="159"/>
      <c r="J996" s="159"/>
      <c r="K996" s="159"/>
      <c r="L996" s="159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</row>
    <row r="997" spans="6:45" ht="15.75" x14ac:dyDescent="0.25">
      <c r="F997" s="159"/>
      <c r="G997" s="159"/>
      <c r="H997" s="159"/>
      <c r="I997" s="159"/>
      <c r="J997" s="159"/>
      <c r="K997" s="159"/>
      <c r="L997" s="159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</row>
    <row r="998" spans="6:45" ht="15.75" x14ac:dyDescent="0.25">
      <c r="F998" s="159"/>
      <c r="G998" s="159"/>
      <c r="H998" s="159"/>
      <c r="I998" s="159"/>
      <c r="J998" s="159"/>
      <c r="K998" s="159"/>
      <c r="L998" s="159"/>
      <c r="M998" s="159"/>
      <c r="N998" s="159"/>
      <c r="O998" s="159"/>
      <c r="P998" s="159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</row>
    <row r="999" spans="6:45" ht="15.75" x14ac:dyDescent="0.25">
      <c r="F999" s="159"/>
      <c r="G999" s="159"/>
      <c r="H999" s="159"/>
      <c r="I999" s="159"/>
      <c r="J999" s="159"/>
      <c r="K999" s="159"/>
      <c r="L999" s="159"/>
      <c r="M999" s="159"/>
      <c r="N999" s="159"/>
      <c r="O999" s="159"/>
      <c r="P999" s="159"/>
      <c r="Q999" s="159"/>
      <c r="R999" s="159"/>
      <c r="S999" s="159"/>
      <c r="T999" s="159"/>
      <c r="U999" s="159"/>
      <c r="V999" s="159"/>
      <c r="W999" s="159"/>
      <c r="X999" s="159"/>
      <c r="Y999" s="159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</row>
    <row r="1000" spans="6:45" ht="15.75" x14ac:dyDescent="0.25">
      <c r="F1000" s="159"/>
      <c r="G1000" s="159"/>
      <c r="H1000" s="159"/>
      <c r="I1000" s="159"/>
      <c r="J1000" s="159"/>
      <c r="K1000" s="159"/>
      <c r="L1000" s="159"/>
      <c r="M1000" s="159"/>
      <c r="N1000" s="159"/>
      <c r="O1000" s="159"/>
      <c r="P1000" s="159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</row>
    <row r="1001" spans="6:45" ht="15.75" x14ac:dyDescent="0.25">
      <c r="F1001" s="159"/>
      <c r="G1001" s="159"/>
      <c r="H1001" s="159"/>
      <c r="I1001" s="159"/>
      <c r="J1001" s="159"/>
      <c r="K1001" s="159"/>
      <c r="L1001" s="159"/>
      <c r="M1001" s="159"/>
      <c r="N1001" s="159"/>
      <c r="O1001" s="159"/>
      <c r="P1001" s="159"/>
      <c r="Q1001" s="159"/>
      <c r="R1001" s="159"/>
      <c r="S1001" s="159"/>
      <c r="T1001" s="159"/>
      <c r="U1001" s="159"/>
      <c r="V1001" s="159"/>
      <c r="W1001" s="159"/>
      <c r="X1001" s="159"/>
      <c r="Y1001" s="159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</row>
    <row r="1002" spans="6:45" ht="15.75" x14ac:dyDescent="0.25">
      <c r="F1002" s="159"/>
      <c r="G1002" s="159"/>
      <c r="H1002" s="159"/>
      <c r="I1002" s="159"/>
      <c r="J1002" s="159"/>
      <c r="K1002" s="159"/>
      <c r="L1002" s="159"/>
      <c r="M1002" s="159"/>
      <c r="N1002" s="159"/>
      <c r="O1002" s="159"/>
      <c r="P1002" s="159"/>
      <c r="Q1002" s="159"/>
      <c r="R1002" s="159"/>
      <c r="S1002" s="159"/>
      <c r="T1002" s="159"/>
      <c r="U1002" s="159"/>
      <c r="V1002" s="159"/>
      <c r="W1002" s="159"/>
      <c r="X1002" s="159"/>
      <c r="Y1002" s="159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</row>
    <row r="1003" spans="6:45" ht="15.75" x14ac:dyDescent="0.25">
      <c r="F1003" s="159"/>
      <c r="G1003" s="159"/>
      <c r="H1003" s="159"/>
      <c r="I1003" s="159"/>
      <c r="J1003" s="159"/>
      <c r="K1003" s="159"/>
      <c r="L1003" s="159"/>
      <c r="M1003" s="159"/>
      <c r="N1003" s="159"/>
      <c r="O1003" s="159"/>
      <c r="P1003" s="159"/>
      <c r="Q1003" s="159"/>
      <c r="R1003" s="159"/>
      <c r="S1003" s="159"/>
      <c r="T1003" s="159"/>
      <c r="U1003" s="159"/>
      <c r="V1003" s="159"/>
      <c r="W1003" s="159"/>
      <c r="X1003" s="159"/>
      <c r="Y1003" s="159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</row>
    <row r="1004" spans="6:45" ht="15.75" x14ac:dyDescent="0.25">
      <c r="F1004" s="159"/>
      <c r="G1004" s="159"/>
      <c r="H1004" s="159"/>
      <c r="I1004" s="159"/>
      <c r="J1004" s="159"/>
      <c r="K1004" s="159"/>
      <c r="L1004" s="159"/>
      <c r="M1004" s="159"/>
      <c r="N1004" s="159"/>
      <c r="O1004" s="159"/>
      <c r="P1004" s="159"/>
      <c r="Q1004" s="159"/>
      <c r="R1004" s="159"/>
      <c r="S1004" s="159"/>
      <c r="T1004" s="159"/>
      <c r="U1004" s="159"/>
      <c r="V1004" s="159"/>
      <c r="W1004" s="159"/>
      <c r="X1004" s="159"/>
      <c r="Y1004" s="159"/>
      <c r="Z1004" s="159"/>
      <c r="AA1004" s="159"/>
      <c r="AB1004" s="159"/>
      <c r="AC1004" s="159"/>
      <c r="AD1004" s="159"/>
      <c r="AE1004" s="159"/>
      <c r="AF1004" s="159"/>
      <c r="AG1004" s="159"/>
      <c r="AH1004" s="159"/>
      <c r="AI1004" s="159"/>
      <c r="AJ1004" s="159"/>
      <c r="AK1004" s="159"/>
      <c r="AL1004" s="159"/>
      <c r="AM1004" s="159"/>
      <c r="AN1004" s="159"/>
      <c r="AO1004" s="159"/>
      <c r="AP1004" s="159"/>
      <c r="AQ1004" s="159"/>
      <c r="AR1004" s="159"/>
      <c r="AS1004" s="159"/>
    </row>
    <row r="1005" spans="6:45" ht="15.75" x14ac:dyDescent="0.25">
      <c r="F1005" s="159"/>
      <c r="G1005" s="159"/>
      <c r="H1005" s="159"/>
      <c r="I1005" s="159"/>
      <c r="J1005" s="159"/>
      <c r="K1005" s="159"/>
      <c r="L1005" s="159"/>
      <c r="M1005" s="159"/>
      <c r="N1005" s="159"/>
      <c r="O1005" s="159"/>
      <c r="P1005" s="159"/>
      <c r="Q1005" s="159"/>
      <c r="R1005" s="159"/>
      <c r="S1005" s="159"/>
      <c r="T1005" s="159"/>
      <c r="U1005" s="159"/>
      <c r="V1005" s="159"/>
      <c r="W1005" s="159"/>
      <c r="X1005" s="159"/>
      <c r="Y1005" s="159"/>
      <c r="Z1005" s="159"/>
      <c r="AA1005" s="159"/>
      <c r="AB1005" s="159"/>
      <c r="AC1005" s="159"/>
      <c r="AD1005" s="159"/>
      <c r="AE1005" s="159"/>
      <c r="AF1005" s="159"/>
      <c r="AG1005" s="159"/>
      <c r="AH1005" s="159"/>
      <c r="AI1005" s="159"/>
      <c r="AJ1005" s="159"/>
      <c r="AK1005" s="159"/>
      <c r="AL1005" s="159"/>
      <c r="AM1005" s="159"/>
      <c r="AN1005" s="159"/>
      <c r="AO1005" s="159"/>
      <c r="AP1005" s="159"/>
      <c r="AQ1005" s="159"/>
      <c r="AR1005" s="159"/>
      <c r="AS1005" s="159"/>
    </row>
    <row r="1006" spans="6:45" ht="15.75" x14ac:dyDescent="0.25">
      <c r="F1006" s="159"/>
      <c r="G1006" s="159"/>
      <c r="H1006" s="159"/>
      <c r="I1006" s="159"/>
      <c r="J1006" s="159"/>
      <c r="K1006" s="159"/>
      <c r="L1006" s="159"/>
      <c r="M1006" s="159"/>
      <c r="N1006" s="159"/>
      <c r="O1006" s="159"/>
      <c r="P1006" s="159"/>
      <c r="Q1006" s="159"/>
      <c r="R1006" s="159"/>
      <c r="S1006" s="159"/>
      <c r="T1006" s="159"/>
      <c r="U1006" s="159"/>
      <c r="V1006" s="159"/>
      <c r="W1006" s="159"/>
      <c r="X1006" s="159"/>
      <c r="Y1006" s="159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</row>
    <row r="1007" spans="6:45" ht="15.75" x14ac:dyDescent="0.25">
      <c r="F1007" s="159"/>
      <c r="G1007" s="159"/>
      <c r="H1007" s="159"/>
      <c r="I1007" s="159"/>
      <c r="J1007" s="159"/>
      <c r="K1007" s="159"/>
      <c r="L1007" s="159"/>
      <c r="M1007" s="159"/>
      <c r="N1007" s="159"/>
      <c r="O1007" s="159"/>
      <c r="P1007" s="159"/>
      <c r="Q1007" s="159"/>
      <c r="R1007" s="159"/>
      <c r="S1007" s="159"/>
      <c r="T1007" s="159"/>
      <c r="U1007" s="159"/>
      <c r="V1007" s="159"/>
      <c r="W1007" s="159"/>
      <c r="X1007" s="159"/>
      <c r="Y1007" s="159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</row>
    <row r="1008" spans="6:45" ht="15.75" x14ac:dyDescent="0.25">
      <c r="F1008" s="159"/>
      <c r="G1008" s="159"/>
      <c r="H1008" s="159"/>
      <c r="I1008" s="159"/>
      <c r="J1008" s="159"/>
      <c r="K1008" s="159"/>
      <c r="L1008" s="159"/>
      <c r="M1008" s="159"/>
      <c r="N1008" s="159"/>
      <c r="O1008" s="159"/>
      <c r="P1008" s="159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</row>
    <row r="1009" spans="6:45" ht="15.75" x14ac:dyDescent="0.25">
      <c r="F1009" s="159"/>
      <c r="G1009" s="159"/>
      <c r="H1009" s="159"/>
      <c r="I1009" s="159"/>
      <c r="J1009" s="159"/>
      <c r="K1009" s="159"/>
      <c r="L1009" s="159"/>
      <c r="M1009" s="159"/>
      <c r="N1009" s="159"/>
      <c r="O1009" s="159"/>
      <c r="P1009" s="159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</row>
    <row r="1010" spans="6:45" ht="15.75" x14ac:dyDescent="0.25">
      <c r="F1010" s="159"/>
      <c r="G1010" s="159"/>
      <c r="H1010" s="159"/>
      <c r="I1010" s="159"/>
      <c r="J1010" s="159"/>
      <c r="K1010" s="159"/>
      <c r="L1010" s="159"/>
      <c r="M1010" s="159"/>
      <c r="N1010" s="159"/>
      <c r="O1010" s="159"/>
      <c r="P1010" s="159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</row>
    <row r="1011" spans="6:45" ht="15.75" x14ac:dyDescent="0.25">
      <c r="F1011" s="159"/>
      <c r="G1011" s="159"/>
      <c r="H1011" s="159"/>
      <c r="I1011" s="159"/>
      <c r="J1011" s="159"/>
      <c r="K1011" s="159"/>
      <c r="L1011" s="159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</row>
    <row r="1012" spans="6:45" ht="15.75" x14ac:dyDescent="0.25">
      <c r="F1012" s="159"/>
      <c r="G1012" s="159"/>
      <c r="H1012" s="159"/>
      <c r="I1012" s="159"/>
      <c r="J1012" s="159"/>
      <c r="K1012" s="159"/>
      <c r="L1012" s="159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</row>
    <row r="1013" spans="6:45" ht="15.75" x14ac:dyDescent="0.25">
      <c r="F1013" s="159"/>
      <c r="G1013" s="159"/>
      <c r="H1013" s="159"/>
      <c r="I1013" s="159"/>
      <c r="J1013" s="159"/>
      <c r="K1013" s="159"/>
      <c r="L1013" s="159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</row>
    <row r="1014" spans="6:45" ht="15.75" x14ac:dyDescent="0.25">
      <c r="F1014" s="159"/>
      <c r="G1014" s="159"/>
      <c r="H1014" s="159"/>
      <c r="I1014" s="159"/>
      <c r="J1014" s="159"/>
      <c r="K1014" s="159"/>
      <c r="L1014" s="159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</row>
    <row r="1015" spans="6:45" ht="15.75" x14ac:dyDescent="0.25">
      <c r="F1015" s="159"/>
      <c r="G1015" s="159"/>
      <c r="H1015" s="159"/>
      <c r="I1015" s="159"/>
      <c r="J1015" s="159"/>
      <c r="K1015" s="159"/>
      <c r="L1015" s="159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</row>
    <row r="1016" spans="6:45" ht="15.75" x14ac:dyDescent="0.25">
      <c r="F1016" s="159"/>
      <c r="G1016" s="159"/>
      <c r="H1016" s="159"/>
      <c r="I1016" s="159"/>
      <c r="J1016" s="159"/>
      <c r="K1016" s="159"/>
      <c r="L1016" s="159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</row>
    <row r="1017" spans="6:45" ht="15.75" x14ac:dyDescent="0.25">
      <c r="F1017" s="159"/>
      <c r="G1017" s="159"/>
      <c r="H1017" s="159"/>
      <c r="I1017" s="159"/>
      <c r="J1017" s="159"/>
      <c r="K1017" s="159"/>
      <c r="L1017" s="159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</row>
    <row r="1018" spans="6:45" ht="15.75" x14ac:dyDescent="0.25">
      <c r="F1018" s="159"/>
      <c r="G1018" s="159"/>
      <c r="H1018" s="159"/>
      <c r="I1018" s="159"/>
      <c r="J1018" s="159"/>
      <c r="K1018" s="159"/>
      <c r="L1018" s="159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</row>
    <row r="1019" spans="6:45" ht="15.75" x14ac:dyDescent="0.25">
      <c r="F1019" s="159"/>
      <c r="G1019" s="159"/>
      <c r="H1019" s="159"/>
      <c r="I1019" s="159"/>
      <c r="J1019" s="159"/>
      <c r="K1019" s="159"/>
      <c r="L1019" s="159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</row>
    <row r="1020" spans="6:45" ht="15.75" x14ac:dyDescent="0.25">
      <c r="F1020" s="159"/>
      <c r="G1020" s="159"/>
      <c r="H1020" s="159"/>
      <c r="I1020" s="159"/>
      <c r="J1020" s="159"/>
      <c r="K1020" s="159"/>
      <c r="L1020" s="159"/>
      <c r="M1020" s="159"/>
      <c r="N1020" s="159"/>
      <c r="O1020" s="159"/>
      <c r="P1020" s="159"/>
      <c r="Q1020" s="159"/>
      <c r="R1020" s="159"/>
      <c r="S1020" s="159"/>
      <c r="T1020" s="159"/>
      <c r="U1020" s="159"/>
      <c r="V1020" s="159"/>
      <c r="W1020" s="159"/>
      <c r="X1020" s="159"/>
      <c r="Y1020" s="159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</row>
    <row r="1021" spans="6:45" ht="15.75" x14ac:dyDescent="0.25">
      <c r="F1021" s="159"/>
      <c r="G1021" s="159"/>
      <c r="H1021" s="159"/>
      <c r="I1021" s="159"/>
      <c r="J1021" s="159"/>
      <c r="K1021" s="159"/>
      <c r="L1021" s="159"/>
      <c r="M1021" s="159"/>
      <c r="N1021" s="159"/>
      <c r="O1021" s="159"/>
      <c r="P1021" s="159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</row>
    <row r="1022" spans="6:45" ht="15.75" x14ac:dyDescent="0.25">
      <c r="F1022" s="159"/>
      <c r="G1022" s="159"/>
      <c r="H1022" s="159"/>
      <c r="I1022" s="159"/>
      <c r="J1022" s="159"/>
      <c r="K1022" s="159"/>
      <c r="L1022" s="159"/>
      <c r="M1022" s="159"/>
      <c r="N1022" s="159"/>
      <c r="O1022" s="159"/>
      <c r="P1022" s="159"/>
      <c r="Q1022" s="159"/>
      <c r="R1022" s="159"/>
      <c r="S1022" s="159"/>
      <c r="T1022" s="159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</row>
    <row r="1023" spans="6:45" ht="15.75" x14ac:dyDescent="0.25">
      <c r="F1023" s="159"/>
      <c r="G1023" s="159"/>
      <c r="H1023" s="159"/>
      <c r="I1023" s="159"/>
      <c r="J1023" s="159"/>
      <c r="K1023" s="159"/>
      <c r="L1023" s="159"/>
      <c r="M1023" s="159"/>
      <c r="N1023" s="159"/>
      <c r="O1023" s="159"/>
      <c r="P1023" s="159"/>
      <c r="Q1023" s="159"/>
      <c r="R1023" s="159"/>
      <c r="S1023" s="159"/>
      <c r="T1023" s="159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</row>
    <row r="1024" spans="6:45" ht="15.75" x14ac:dyDescent="0.25">
      <c r="F1024" s="159"/>
      <c r="G1024" s="159"/>
      <c r="H1024" s="159"/>
      <c r="I1024" s="159"/>
      <c r="J1024" s="159"/>
      <c r="K1024" s="159"/>
      <c r="L1024" s="159"/>
      <c r="M1024" s="159"/>
      <c r="N1024" s="159"/>
      <c r="O1024" s="159"/>
      <c r="P1024" s="159"/>
      <c r="Q1024" s="159"/>
      <c r="R1024" s="159"/>
      <c r="S1024" s="159"/>
      <c r="T1024" s="159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</row>
    <row r="1025" spans="6:45" ht="15.75" x14ac:dyDescent="0.25">
      <c r="F1025" s="159"/>
      <c r="G1025" s="159"/>
      <c r="H1025" s="159"/>
      <c r="I1025" s="159"/>
      <c r="J1025" s="159"/>
      <c r="K1025" s="159"/>
      <c r="L1025" s="159"/>
      <c r="M1025" s="159"/>
      <c r="N1025" s="159"/>
      <c r="O1025" s="159"/>
      <c r="P1025" s="159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</row>
    <row r="1026" spans="6:45" ht="15.75" x14ac:dyDescent="0.25">
      <c r="F1026" s="159"/>
      <c r="G1026" s="159"/>
      <c r="H1026" s="159"/>
      <c r="I1026" s="159"/>
      <c r="J1026" s="159"/>
      <c r="K1026" s="159"/>
      <c r="L1026" s="159"/>
      <c r="M1026" s="159"/>
      <c r="N1026" s="159"/>
      <c r="O1026" s="159"/>
      <c r="P1026" s="159"/>
      <c r="Q1026" s="159"/>
      <c r="R1026" s="159"/>
      <c r="S1026" s="159"/>
      <c r="T1026" s="159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</row>
    <row r="1027" spans="6:45" ht="15.75" x14ac:dyDescent="0.25">
      <c r="F1027" s="159"/>
      <c r="G1027" s="159"/>
      <c r="H1027" s="159"/>
      <c r="I1027" s="159"/>
      <c r="J1027" s="159"/>
      <c r="K1027" s="159"/>
      <c r="L1027" s="159"/>
      <c r="M1027" s="159"/>
      <c r="N1027" s="159"/>
      <c r="O1027" s="159"/>
      <c r="P1027" s="159"/>
      <c r="Q1027" s="159"/>
      <c r="R1027" s="159"/>
      <c r="S1027" s="159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</row>
    <row r="1028" spans="6:45" ht="15.75" x14ac:dyDescent="0.25">
      <c r="F1028" s="159"/>
      <c r="G1028" s="159"/>
      <c r="H1028" s="159"/>
      <c r="I1028" s="159"/>
      <c r="J1028" s="159"/>
      <c r="K1028" s="159"/>
      <c r="L1028" s="159"/>
      <c r="M1028" s="159"/>
      <c r="N1028" s="159"/>
      <c r="O1028" s="159"/>
      <c r="P1028" s="159"/>
      <c r="Q1028" s="159"/>
      <c r="R1028" s="159"/>
      <c r="S1028" s="159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</row>
    <row r="1029" spans="6:45" ht="15.75" x14ac:dyDescent="0.25">
      <c r="F1029" s="159"/>
      <c r="G1029" s="159"/>
      <c r="H1029" s="159"/>
      <c r="I1029" s="159"/>
      <c r="J1029" s="159"/>
      <c r="K1029" s="159"/>
      <c r="L1029" s="159"/>
      <c r="M1029" s="159"/>
      <c r="N1029" s="159"/>
      <c r="O1029" s="159"/>
      <c r="P1029" s="159"/>
      <c r="Q1029" s="159"/>
      <c r="R1029" s="159"/>
      <c r="S1029" s="159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</row>
    <row r="1030" spans="6:45" ht="15.75" x14ac:dyDescent="0.25">
      <c r="F1030" s="159"/>
      <c r="G1030" s="159"/>
      <c r="H1030" s="159"/>
      <c r="I1030" s="159"/>
      <c r="J1030" s="159"/>
      <c r="K1030" s="159"/>
      <c r="L1030" s="159"/>
      <c r="M1030" s="159"/>
      <c r="N1030" s="159"/>
      <c r="O1030" s="159"/>
      <c r="P1030" s="159"/>
      <c r="Q1030" s="159"/>
      <c r="R1030" s="159"/>
      <c r="S1030" s="159"/>
      <c r="T1030" s="159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</row>
    <row r="1031" spans="6:45" ht="15.75" x14ac:dyDescent="0.25">
      <c r="F1031" s="159"/>
      <c r="G1031" s="159"/>
      <c r="H1031" s="159"/>
      <c r="I1031" s="159"/>
      <c r="J1031" s="159"/>
      <c r="K1031" s="159"/>
      <c r="L1031" s="159"/>
      <c r="M1031" s="159"/>
      <c r="N1031" s="159"/>
      <c r="O1031" s="159"/>
      <c r="P1031" s="159"/>
      <c r="Q1031" s="159"/>
      <c r="R1031" s="159"/>
      <c r="S1031" s="159"/>
      <c r="T1031" s="159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</row>
    <row r="1032" spans="6:45" ht="15.75" x14ac:dyDescent="0.25">
      <c r="F1032" s="159"/>
      <c r="G1032" s="159"/>
      <c r="H1032" s="159"/>
      <c r="I1032" s="159"/>
      <c r="J1032" s="159"/>
      <c r="K1032" s="159"/>
      <c r="L1032" s="159"/>
      <c r="M1032" s="159"/>
      <c r="N1032" s="159"/>
      <c r="O1032" s="159"/>
      <c r="P1032" s="159"/>
      <c r="Q1032" s="159"/>
      <c r="R1032" s="159"/>
      <c r="S1032" s="159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</row>
    <row r="1033" spans="6:45" ht="15.75" x14ac:dyDescent="0.25">
      <c r="F1033" s="159"/>
      <c r="G1033" s="159"/>
      <c r="H1033" s="159"/>
      <c r="I1033" s="159"/>
      <c r="J1033" s="159"/>
      <c r="K1033" s="159"/>
      <c r="L1033" s="159"/>
      <c r="M1033" s="159"/>
      <c r="N1033" s="159"/>
      <c r="O1033" s="159"/>
      <c r="P1033" s="159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</row>
    <row r="1034" spans="6:45" ht="15.75" x14ac:dyDescent="0.25">
      <c r="F1034" s="159"/>
      <c r="G1034" s="159"/>
      <c r="H1034" s="159"/>
      <c r="I1034" s="159"/>
      <c r="J1034" s="159"/>
      <c r="K1034" s="159"/>
      <c r="L1034" s="159"/>
      <c r="M1034" s="159"/>
      <c r="N1034" s="159"/>
      <c r="O1034" s="159"/>
      <c r="P1034" s="159"/>
      <c r="Q1034" s="159"/>
      <c r="R1034" s="159"/>
      <c r="S1034" s="159"/>
      <c r="T1034" s="159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</row>
    <row r="1035" spans="6:45" ht="15.75" x14ac:dyDescent="0.25">
      <c r="F1035" s="159"/>
      <c r="G1035" s="159"/>
      <c r="H1035" s="159"/>
      <c r="I1035" s="159"/>
      <c r="J1035" s="159"/>
      <c r="K1035" s="159"/>
      <c r="L1035" s="159"/>
      <c r="M1035" s="159"/>
      <c r="N1035" s="159"/>
      <c r="O1035" s="159"/>
      <c r="P1035" s="159"/>
      <c r="Q1035" s="159"/>
      <c r="R1035" s="159"/>
      <c r="S1035" s="159"/>
      <c r="T1035" s="159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</row>
    <row r="1036" spans="6:45" ht="15.75" x14ac:dyDescent="0.25">
      <c r="F1036" s="159"/>
      <c r="G1036" s="159"/>
      <c r="H1036" s="159"/>
      <c r="I1036" s="159"/>
      <c r="J1036" s="159"/>
      <c r="K1036" s="159"/>
      <c r="L1036" s="159"/>
      <c r="M1036" s="159"/>
      <c r="N1036" s="159"/>
      <c r="O1036" s="159"/>
      <c r="P1036" s="159"/>
      <c r="Q1036" s="159"/>
      <c r="R1036" s="159"/>
      <c r="S1036" s="159"/>
      <c r="T1036" s="159"/>
      <c r="U1036" s="159"/>
      <c r="V1036" s="159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</row>
    <row r="1037" spans="6:45" ht="15.75" x14ac:dyDescent="0.25">
      <c r="F1037" s="159"/>
      <c r="G1037" s="159"/>
      <c r="H1037" s="159"/>
      <c r="I1037" s="159"/>
      <c r="J1037" s="159"/>
      <c r="K1037" s="159"/>
      <c r="L1037" s="159"/>
      <c r="M1037" s="159"/>
      <c r="N1037" s="159"/>
      <c r="O1037" s="159"/>
      <c r="P1037" s="159"/>
      <c r="Q1037" s="159"/>
      <c r="R1037" s="159"/>
      <c r="S1037" s="159"/>
      <c r="T1037" s="159"/>
      <c r="U1037" s="159"/>
      <c r="V1037" s="159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</row>
    <row r="1038" spans="6:45" ht="15.75" x14ac:dyDescent="0.25">
      <c r="F1038" s="159"/>
      <c r="G1038" s="159"/>
      <c r="H1038" s="159"/>
      <c r="I1038" s="159"/>
      <c r="J1038" s="159"/>
      <c r="K1038" s="159"/>
      <c r="L1038" s="159"/>
      <c r="M1038" s="159"/>
      <c r="N1038" s="159"/>
      <c r="O1038" s="159"/>
      <c r="P1038" s="159"/>
      <c r="Q1038" s="159"/>
      <c r="R1038" s="159"/>
      <c r="S1038" s="159"/>
      <c r="T1038" s="159"/>
      <c r="U1038" s="159"/>
      <c r="V1038" s="159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</row>
    <row r="1039" spans="6:45" ht="15.75" x14ac:dyDescent="0.25">
      <c r="F1039" s="159"/>
      <c r="G1039" s="159"/>
      <c r="H1039" s="159"/>
      <c r="I1039" s="159"/>
      <c r="J1039" s="159"/>
      <c r="K1039" s="159"/>
      <c r="L1039" s="159"/>
      <c r="M1039" s="159"/>
      <c r="N1039" s="159"/>
      <c r="O1039" s="159"/>
      <c r="P1039" s="159"/>
      <c r="Q1039" s="159"/>
      <c r="R1039" s="159"/>
      <c r="S1039" s="159"/>
      <c r="T1039" s="159"/>
      <c r="U1039" s="159"/>
      <c r="V1039" s="159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</row>
    <row r="1040" spans="6:45" ht="15.75" x14ac:dyDescent="0.25">
      <c r="F1040" s="159"/>
      <c r="G1040" s="159"/>
      <c r="H1040" s="159"/>
      <c r="I1040" s="159"/>
      <c r="J1040" s="159"/>
      <c r="K1040" s="159"/>
      <c r="L1040" s="159"/>
      <c r="M1040" s="159"/>
      <c r="N1040" s="159"/>
      <c r="O1040" s="159"/>
      <c r="P1040" s="159"/>
      <c r="Q1040" s="159"/>
      <c r="R1040" s="159"/>
      <c r="S1040" s="159"/>
      <c r="T1040" s="159"/>
      <c r="U1040" s="159"/>
      <c r="V1040" s="159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</row>
    <row r="1041" spans="6:45" ht="15.75" x14ac:dyDescent="0.25">
      <c r="F1041" s="159"/>
      <c r="G1041" s="159"/>
      <c r="H1041" s="159"/>
      <c r="I1041" s="159"/>
      <c r="J1041" s="159"/>
      <c r="K1041" s="159"/>
      <c r="L1041" s="159"/>
      <c r="M1041" s="159"/>
      <c r="N1041" s="159"/>
      <c r="O1041" s="159"/>
      <c r="P1041" s="159"/>
      <c r="Q1041" s="159"/>
      <c r="R1041" s="159"/>
      <c r="S1041" s="159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</row>
    <row r="1042" spans="6:45" ht="15.75" x14ac:dyDescent="0.25">
      <c r="F1042" s="159"/>
      <c r="G1042" s="159"/>
      <c r="H1042" s="159"/>
      <c r="I1042" s="159"/>
      <c r="J1042" s="159"/>
      <c r="K1042" s="159"/>
      <c r="L1042" s="159"/>
      <c r="M1042" s="159"/>
      <c r="N1042" s="159"/>
      <c r="O1042" s="159"/>
      <c r="P1042" s="159"/>
      <c r="Q1042" s="159"/>
      <c r="R1042" s="159"/>
      <c r="S1042" s="159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</row>
    <row r="1043" spans="6:45" ht="15.75" x14ac:dyDescent="0.25">
      <c r="F1043" s="159"/>
      <c r="G1043" s="159"/>
      <c r="H1043" s="159"/>
      <c r="I1043" s="159"/>
      <c r="J1043" s="159"/>
      <c r="K1043" s="159"/>
      <c r="L1043" s="159"/>
      <c r="M1043" s="159"/>
      <c r="N1043" s="159"/>
      <c r="O1043" s="159"/>
      <c r="P1043" s="159"/>
      <c r="Q1043" s="159"/>
      <c r="R1043" s="159"/>
      <c r="S1043" s="159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</row>
    <row r="1044" spans="6:45" ht="15.75" x14ac:dyDescent="0.25">
      <c r="F1044" s="159"/>
      <c r="G1044" s="159"/>
      <c r="H1044" s="159"/>
      <c r="I1044" s="159"/>
      <c r="J1044" s="159"/>
      <c r="K1044" s="159"/>
      <c r="L1044" s="159"/>
      <c r="M1044" s="159"/>
      <c r="N1044" s="159"/>
      <c r="O1044" s="159"/>
      <c r="P1044" s="159"/>
      <c r="Q1044" s="159"/>
      <c r="R1044" s="159"/>
      <c r="S1044" s="159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</row>
    <row r="1045" spans="6:45" ht="15.75" x14ac:dyDescent="0.25">
      <c r="F1045" s="159"/>
      <c r="G1045" s="159"/>
      <c r="H1045" s="159"/>
      <c r="I1045" s="159"/>
      <c r="J1045" s="159"/>
      <c r="K1045" s="159"/>
      <c r="L1045" s="159"/>
      <c r="M1045" s="159"/>
      <c r="N1045" s="159"/>
      <c r="O1045" s="159"/>
      <c r="P1045" s="159"/>
      <c r="Q1045" s="159"/>
      <c r="R1045" s="159"/>
      <c r="S1045" s="159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</row>
    <row r="1046" spans="6:45" ht="15.75" x14ac:dyDescent="0.25">
      <c r="F1046" s="159"/>
      <c r="G1046" s="159"/>
      <c r="H1046" s="159"/>
      <c r="I1046" s="159"/>
      <c r="J1046" s="159"/>
      <c r="K1046" s="159"/>
      <c r="L1046" s="159"/>
      <c r="M1046" s="159"/>
      <c r="N1046" s="159"/>
      <c r="O1046" s="159"/>
      <c r="P1046" s="159"/>
      <c r="Q1046" s="159"/>
      <c r="R1046" s="159"/>
      <c r="S1046" s="159"/>
      <c r="T1046" s="159"/>
      <c r="U1046" s="159"/>
      <c r="V1046" s="159"/>
      <c r="W1046" s="159"/>
      <c r="X1046" s="159"/>
      <c r="Y1046" s="159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</row>
    <row r="1047" spans="6:45" ht="15.75" x14ac:dyDescent="0.25">
      <c r="F1047" s="159"/>
      <c r="G1047" s="159"/>
      <c r="H1047" s="159"/>
      <c r="I1047" s="159"/>
      <c r="J1047" s="159"/>
      <c r="K1047" s="159"/>
      <c r="L1047" s="159"/>
      <c r="M1047" s="159"/>
      <c r="N1047" s="159"/>
      <c r="O1047" s="159"/>
      <c r="P1047" s="159"/>
      <c r="Q1047" s="159"/>
      <c r="R1047" s="159"/>
      <c r="S1047" s="159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</row>
  </sheetData>
  <mergeCells count="2">
    <mergeCell ref="B37:C37"/>
    <mergeCell ref="B80:C80"/>
  </mergeCells>
  <phoneticPr fontId="11" type="noConversion"/>
  <hyperlinks>
    <hyperlink ref="F4" r:id="rId1" xr:uid="{00000000-0004-0000-0600-000000000000}"/>
    <hyperlink ref="G4" r:id="rId2" xr:uid="{00000000-0004-0000-0600-000001000000}"/>
    <hyperlink ref="H4" r:id="rId3" xr:uid="{00000000-0004-0000-0600-000002000000}"/>
    <hyperlink ref="I4" r:id="rId4" xr:uid="{00000000-0004-0000-0600-000003000000}"/>
    <hyperlink ref="J4" r:id="rId5" xr:uid="{00000000-0004-0000-0600-000004000000}"/>
    <hyperlink ref="K4" r:id="rId6" xr:uid="{00000000-0004-0000-0600-000005000000}"/>
    <hyperlink ref="L4" r:id="rId7" xr:uid="{00000000-0004-0000-0600-000006000000}"/>
    <hyperlink ref="M4" r:id="rId8" xr:uid="{00000000-0004-0000-0600-000007000000}"/>
    <hyperlink ref="N4" r:id="rId9" xr:uid="{00000000-0004-0000-0600-000008000000}"/>
    <hyperlink ref="O4" r:id="rId10" xr:uid="{00000000-0004-0000-0600-000009000000}"/>
    <hyperlink ref="P4" r:id="rId11" xr:uid="{00000000-0004-0000-0600-00000A000000}"/>
    <hyperlink ref="Q4" r:id="rId12" xr:uid="{00000000-0004-0000-0600-00000B000000}"/>
    <hyperlink ref="R4" r:id="rId13" xr:uid="{00000000-0004-0000-0600-00000C000000}"/>
    <hyperlink ref="S4" r:id="rId14" xr:uid="{00000000-0004-0000-0600-00000D000000}"/>
    <hyperlink ref="T4" r:id="rId15" xr:uid="{00000000-0004-0000-0600-00000E000000}"/>
    <hyperlink ref="U4" r:id="rId16" xr:uid="{00000000-0004-0000-0600-00000F000000}"/>
    <hyperlink ref="V4" r:id="rId17" xr:uid="{00000000-0004-0000-0600-000010000000}"/>
    <hyperlink ref="W4" r:id="rId18" xr:uid="{00000000-0004-0000-0600-000011000000}"/>
    <hyperlink ref="X4" r:id="rId19" xr:uid="{00000000-0004-0000-0600-000012000000}"/>
    <hyperlink ref="Y4" r:id="rId20" xr:uid="{00000000-0004-0000-0600-000013000000}"/>
    <hyperlink ref="Z4" r:id="rId21" xr:uid="{00000000-0004-0000-0600-000014000000}"/>
    <hyperlink ref="AA4" r:id="rId22" xr:uid="{00000000-0004-0000-0600-000015000000}"/>
    <hyperlink ref="AB4" r:id="rId23" xr:uid="{00000000-0004-0000-0600-000016000000}"/>
    <hyperlink ref="AC4" r:id="rId24" xr:uid="{00000000-0004-0000-0600-000017000000}"/>
    <hyperlink ref="AD4" r:id="rId25" xr:uid="{00000000-0004-0000-0600-000018000000}"/>
    <hyperlink ref="AE4" r:id="rId26" xr:uid="{00000000-0004-0000-0600-000019000000}"/>
    <hyperlink ref="AF4" r:id="rId27" xr:uid="{00000000-0004-0000-0600-00001A000000}"/>
    <hyperlink ref="AG4" r:id="rId28" xr:uid="{00000000-0004-0000-0600-00001B000000}"/>
    <hyperlink ref="AH4" r:id="rId29" xr:uid="{00000000-0004-0000-0600-00001C000000}"/>
    <hyperlink ref="AI4" r:id="rId30" xr:uid="{00000000-0004-0000-0600-00001D000000}"/>
    <hyperlink ref="AJ4" r:id="rId31" xr:uid="{00000000-0004-0000-0600-00001E000000}"/>
    <hyperlink ref="AK4" r:id="rId32" xr:uid="{00000000-0004-0000-0600-00001F000000}"/>
    <hyperlink ref="AL4" r:id="rId33" xr:uid="{00000000-0004-0000-0600-000020000000}"/>
    <hyperlink ref="AM4" r:id="rId34" xr:uid="{00000000-0004-0000-0600-000021000000}"/>
    <hyperlink ref="AN4" r:id="rId35" xr:uid="{00000000-0004-0000-0600-000022000000}"/>
    <hyperlink ref="AO4" r:id="rId36" xr:uid="{00000000-0004-0000-0600-000023000000}"/>
    <hyperlink ref="AP4" r:id="rId37" xr:uid="{00000000-0004-0000-0600-000024000000}"/>
    <hyperlink ref="AQ4" r:id="rId38" xr:uid="{00000000-0004-0000-0600-000025000000}"/>
    <hyperlink ref="AR4" r:id="rId39" xr:uid="{00000000-0004-0000-0600-000026000000}"/>
    <hyperlink ref="AS4" r:id="rId40" xr:uid="{00000000-0004-0000-0600-000027000000}"/>
    <hyperlink ref="AT4" r:id="rId41" xr:uid="{00000000-0004-0000-0600-000028000000}"/>
    <hyperlink ref="F5" r:id="rId42" xr:uid="{00000000-0004-0000-0600-000029000000}"/>
    <hyperlink ref="G5" r:id="rId43" xr:uid="{00000000-0004-0000-0600-00002A000000}"/>
    <hyperlink ref="H5" r:id="rId44" xr:uid="{00000000-0004-0000-0600-00002B000000}"/>
    <hyperlink ref="I5" r:id="rId45" xr:uid="{00000000-0004-0000-0600-00002C000000}"/>
    <hyperlink ref="J5" r:id="rId46" xr:uid="{00000000-0004-0000-0600-00002D000000}"/>
    <hyperlink ref="L5" r:id="rId47" xr:uid="{00000000-0004-0000-0600-00002E000000}"/>
    <hyperlink ref="N5" r:id="rId48" xr:uid="{00000000-0004-0000-0600-00002F000000}"/>
    <hyperlink ref="O5" r:id="rId49" xr:uid="{00000000-0004-0000-0600-000030000000}"/>
    <hyperlink ref="Q5" r:id="rId50" xr:uid="{00000000-0004-0000-0600-000031000000}"/>
    <hyperlink ref="R5" r:id="rId51" xr:uid="{00000000-0004-0000-0600-000032000000}"/>
    <hyperlink ref="S5" r:id="rId52" xr:uid="{00000000-0004-0000-0600-000033000000}"/>
    <hyperlink ref="T5" r:id="rId53" xr:uid="{00000000-0004-0000-0600-000034000000}"/>
    <hyperlink ref="U5" r:id="rId54" xr:uid="{00000000-0004-0000-0600-000035000000}"/>
    <hyperlink ref="V5" r:id="rId55" xr:uid="{00000000-0004-0000-0600-000036000000}"/>
    <hyperlink ref="W5" r:id="rId56" xr:uid="{00000000-0004-0000-0600-000037000000}"/>
    <hyperlink ref="X5" r:id="rId57" xr:uid="{00000000-0004-0000-0600-000038000000}"/>
    <hyperlink ref="Y5" r:id="rId58" xr:uid="{00000000-0004-0000-0600-000039000000}"/>
    <hyperlink ref="Z5" r:id="rId59" xr:uid="{00000000-0004-0000-0600-00003A000000}"/>
    <hyperlink ref="AA5" r:id="rId60" xr:uid="{00000000-0004-0000-0600-00003B000000}"/>
    <hyperlink ref="AB5" r:id="rId61" xr:uid="{00000000-0004-0000-0600-00003C000000}"/>
    <hyperlink ref="AC5" r:id="rId62" xr:uid="{00000000-0004-0000-0600-00003D000000}"/>
    <hyperlink ref="AD5" r:id="rId63" xr:uid="{00000000-0004-0000-0600-00003E000000}"/>
    <hyperlink ref="AE5" r:id="rId64" xr:uid="{00000000-0004-0000-0600-00003F000000}"/>
    <hyperlink ref="AF5" r:id="rId65" xr:uid="{00000000-0004-0000-0600-000040000000}"/>
    <hyperlink ref="AG5" r:id="rId66" xr:uid="{00000000-0004-0000-0600-000041000000}"/>
    <hyperlink ref="AI5" r:id="rId67" xr:uid="{00000000-0004-0000-0600-000042000000}"/>
    <hyperlink ref="AJ5" r:id="rId68" xr:uid="{00000000-0004-0000-0600-000043000000}"/>
    <hyperlink ref="AK5" r:id="rId69" xr:uid="{00000000-0004-0000-0600-000044000000}"/>
    <hyperlink ref="AL5" r:id="rId70" xr:uid="{00000000-0004-0000-0600-000045000000}"/>
    <hyperlink ref="AM5" r:id="rId71" xr:uid="{00000000-0004-0000-0600-000046000000}"/>
    <hyperlink ref="AN5" r:id="rId72" xr:uid="{00000000-0004-0000-0600-000047000000}"/>
    <hyperlink ref="AO5" r:id="rId73" xr:uid="{00000000-0004-0000-0600-000048000000}"/>
    <hyperlink ref="AP5" r:id="rId74" xr:uid="{00000000-0004-0000-0600-000049000000}"/>
    <hyperlink ref="AQ5" r:id="rId75" xr:uid="{00000000-0004-0000-0600-00004A000000}"/>
    <hyperlink ref="AR5" r:id="rId76" xr:uid="{00000000-0004-0000-0600-00004B000000}"/>
    <hyperlink ref="AS5" r:id="rId77" xr:uid="{00000000-0004-0000-0600-00004C000000}"/>
    <hyperlink ref="AB62" r:id="rId78" xr:uid="{00000000-0004-0000-0600-00004D000000}"/>
    <hyperlink ref="AN62" r:id="rId79" xr:uid="{00000000-0004-0000-0600-00004E000000}"/>
    <hyperlink ref="AO62" r:id="rId80" xr:uid="{00000000-0004-0000-0600-00004F000000}"/>
    <hyperlink ref="AP62" r:id="rId81" xr:uid="{00000000-0004-0000-0600-000050000000}"/>
  </hyperlinks>
  <pageMargins left="0.7" right="0.7" top="0.75" bottom="0.75" header="0.3" footer="0.3"/>
  <pageSetup paperSize="9" orientation="portrait" horizontalDpi="0" verticalDpi="0" r:id="rId8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2F0-40CF-494E-A254-1876173A37AD}">
  <dimension ref="A1:EM46"/>
  <sheetViews>
    <sheetView tabSelected="1" workbookViewId="0">
      <selection activeCell="EM6" sqref="EM6:EM46"/>
    </sheetView>
  </sheetViews>
  <sheetFormatPr defaultRowHeight="14.25" x14ac:dyDescent="0.2"/>
  <cols>
    <col min="1" max="1" width="9" style="184"/>
    <col min="2" max="2" width="47.5" style="184" customWidth="1"/>
    <col min="3" max="38" width="9" style="184"/>
    <col min="39" max="39" width="13.625" style="184" customWidth="1"/>
    <col min="40" max="40" width="12.625" style="184" customWidth="1"/>
    <col min="41" max="45" width="9" style="184"/>
    <col min="46" max="46" width="13" style="184" customWidth="1"/>
    <col min="47" max="47" width="9" style="184"/>
    <col min="48" max="48" width="11.5" style="184" customWidth="1"/>
    <col min="49" max="49" width="9" style="184"/>
    <col min="50" max="50" width="9.5" style="184" customWidth="1"/>
    <col min="51" max="16384" width="9" style="184"/>
  </cols>
  <sheetData>
    <row r="1" spans="1:143" ht="15.75" x14ac:dyDescent="0.25">
      <c r="A1" s="165"/>
      <c r="B1" s="165"/>
      <c r="C1" s="181"/>
      <c r="D1" s="181"/>
      <c r="E1" s="117" t="s">
        <v>13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17" t="s">
        <v>26</v>
      </c>
      <c r="S1" s="182"/>
      <c r="T1" s="182"/>
      <c r="U1" s="182"/>
      <c r="V1" s="182"/>
      <c r="W1" s="182"/>
      <c r="X1" s="182"/>
      <c r="Y1" s="182"/>
      <c r="Z1" s="182"/>
      <c r="AA1" s="182"/>
      <c r="AB1" s="118"/>
      <c r="AC1" s="118"/>
      <c r="AD1" s="118"/>
      <c r="AE1" s="182"/>
      <c r="AF1" s="117" t="s">
        <v>40</v>
      </c>
      <c r="AG1" s="182"/>
      <c r="AH1" s="182"/>
      <c r="AI1" s="182"/>
      <c r="AJ1" s="117" t="s">
        <v>47</v>
      </c>
      <c r="AK1" s="182"/>
      <c r="AL1" s="182"/>
      <c r="AM1" s="182"/>
      <c r="AN1" s="182"/>
      <c r="AO1" s="117" t="s">
        <v>51</v>
      </c>
      <c r="AP1" s="182"/>
      <c r="AQ1" s="117" t="s">
        <v>55</v>
      </c>
      <c r="AR1" s="182"/>
      <c r="AS1" s="117" t="s">
        <v>59</v>
      </c>
      <c r="AT1" s="182"/>
      <c r="AU1" s="182"/>
      <c r="AV1" s="182"/>
      <c r="AW1" s="182"/>
      <c r="AX1" s="182"/>
      <c r="AY1" s="117" t="s">
        <v>64</v>
      </c>
      <c r="AZ1" s="117" t="s">
        <v>67</v>
      </c>
      <c r="BA1" s="182"/>
      <c r="BB1" s="182"/>
      <c r="BC1" s="182"/>
      <c r="BD1" s="182"/>
      <c r="BE1" s="182"/>
      <c r="BF1" s="182"/>
      <c r="BG1" s="182"/>
      <c r="BH1" s="182"/>
      <c r="BI1" s="182"/>
      <c r="BJ1" s="117" t="s">
        <v>73</v>
      </c>
      <c r="BK1" s="182"/>
      <c r="BL1" s="182"/>
      <c r="BM1" s="182"/>
      <c r="BN1" s="182"/>
      <c r="BO1" s="182"/>
      <c r="BP1" s="117" t="s">
        <v>75</v>
      </c>
      <c r="BQ1" s="182"/>
      <c r="BR1" s="182"/>
      <c r="BS1" s="182"/>
      <c r="BT1" s="182"/>
      <c r="BU1" s="182"/>
      <c r="BV1" s="182"/>
      <c r="BW1" s="182"/>
      <c r="BX1" s="117" t="s">
        <v>85</v>
      </c>
      <c r="BY1" s="182"/>
      <c r="BZ1" s="182"/>
      <c r="CA1" s="117" t="s">
        <v>88</v>
      </c>
      <c r="CB1" s="117" t="s">
        <v>91</v>
      </c>
      <c r="CC1" s="117" t="s">
        <v>94</v>
      </c>
      <c r="CD1" s="117" t="s">
        <v>97</v>
      </c>
      <c r="CE1" s="117" t="s">
        <v>100</v>
      </c>
      <c r="CF1" s="182"/>
      <c r="CG1" s="182"/>
      <c r="CH1" s="117" t="s">
        <v>105</v>
      </c>
      <c r="CI1" s="182"/>
      <c r="CJ1" s="117" t="s">
        <v>109</v>
      </c>
      <c r="CK1" s="118"/>
      <c r="CL1" s="117"/>
      <c r="CM1" s="117"/>
      <c r="CN1" s="117"/>
      <c r="CO1" s="117"/>
      <c r="CP1" s="117"/>
      <c r="CQ1" s="117"/>
      <c r="CR1" s="117" t="s">
        <v>113</v>
      </c>
      <c r="CS1" s="117" t="s">
        <v>115</v>
      </c>
      <c r="CT1" s="182"/>
      <c r="CU1" s="183"/>
      <c r="CV1" s="183"/>
      <c r="CW1" s="182"/>
      <c r="CX1" s="182"/>
      <c r="CY1" s="182"/>
      <c r="CZ1" s="182"/>
      <c r="DA1" s="182"/>
      <c r="DB1" s="182"/>
      <c r="DC1" s="182"/>
      <c r="DD1" s="182"/>
      <c r="DE1" s="174"/>
      <c r="DF1" s="174"/>
      <c r="DG1" s="174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</row>
    <row r="2" spans="1:143" ht="15.75" x14ac:dyDescent="0.25">
      <c r="A2" s="181" t="s">
        <v>10</v>
      </c>
      <c r="B2" s="185"/>
      <c r="C2" s="186"/>
      <c r="D2" s="186"/>
      <c r="E2" s="117" t="s">
        <v>0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17" t="s">
        <v>1</v>
      </c>
      <c r="S2" s="182"/>
      <c r="T2" s="182"/>
      <c r="U2" s="182"/>
      <c r="V2" s="182"/>
      <c r="W2" s="182"/>
      <c r="X2" s="182"/>
      <c r="Y2" s="182"/>
      <c r="Z2" s="182"/>
      <c r="AA2" s="182"/>
      <c r="AB2" s="118"/>
      <c r="AC2" s="118"/>
      <c r="AD2" s="118"/>
      <c r="AE2" s="182"/>
      <c r="AF2" s="117" t="s">
        <v>41</v>
      </c>
      <c r="AG2" s="182"/>
      <c r="AH2" s="182"/>
      <c r="AI2" s="182"/>
      <c r="AJ2" s="213" t="s">
        <v>2</v>
      </c>
      <c r="AK2" s="182"/>
      <c r="AL2" s="182"/>
      <c r="AM2" s="182"/>
      <c r="AN2" s="182"/>
      <c r="AO2" s="117" t="s">
        <v>3</v>
      </c>
      <c r="AP2" s="182"/>
      <c r="AQ2" s="117" t="s">
        <v>4</v>
      </c>
      <c r="AR2" s="182"/>
      <c r="AS2" s="117" t="s">
        <v>60</v>
      </c>
      <c r="AT2" s="182"/>
      <c r="AU2" s="182"/>
      <c r="AV2" s="182"/>
      <c r="AW2" s="182"/>
      <c r="AX2" s="182"/>
      <c r="AY2" s="117" t="s">
        <v>5</v>
      </c>
      <c r="AZ2" s="117" t="s">
        <v>6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17" t="s">
        <v>7</v>
      </c>
      <c r="BK2" s="182"/>
      <c r="BL2" s="182"/>
      <c r="BM2" s="182"/>
      <c r="BN2" s="182"/>
      <c r="BO2" s="182"/>
      <c r="BP2" s="117" t="s">
        <v>76</v>
      </c>
      <c r="BQ2" s="182"/>
      <c r="BR2" s="182"/>
      <c r="BS2" s="182"/>
      <c r="BT2" s="182"/>
      <c r="BU2" s="182"/>
      <c r="BV2" s="182"/>
      <c r="BW2" s="182"/>
      <c r="BX2" s="117" t="s">
        <v>8</v>
      </c>
      <c r="BY2" s="182"/>
      <c r="BZ2" s="182"/>
      <c r="CA2" s="213" t="s">
        <v>9</v>
      </c>
      <c r="CB2" s="117" t="s">
        <v>92</v>
      </c>
      <c r="CC2" s="117" t="s">
        <v>95</v>
      </c>
      <c r="CD2" s="117" t="s">
        <v>98</v>
      </c>
      <c r="CE2" s="117" t="s">
        <v>101</v>
      </c>
      <c r="CF2" s="182"/>
      <c r="CG2" s="182"/>
      <c r="CH2" s="117" t="s">
        <v>106</v>
      </c>
      <c r="CI2" s="182"/>
      <c r="CJ2" s="117" t="s">
        <v>110</v>
      </c>
      <c r="CK2" s="118"/>
      <c r="CL2" s="117"/>
      <c r="CM2" s="117"/>
      <c r="CN2" s="117"/>
      <c r="CO2" s="117"/>
      <c r="CP2" s="117"/>
      <c r="CQ2" s="117"/>
      <c r="CR2" s="117" t="s">
        <v>114</v>
      </c>
      <c r="CS2" s="117" t="s">
        <v>116</v>
      </c>
      <c r="CT2" s="182"/>
      <c r="CU2" s="183"/>
      <c r="CV2" s="183"/>
      <c r="CW2" s="182"/>
      <c r="CX2" s="182"/>
      <c r="CY2" s="182"/>
      <c r="CZ2" s="182"/>
      <c r="DA2" s="182"/>
      <c r="DB2" s="182"/>
      <c r="DC2" s="182"/>
      <c r="DD2" s="182"/>
      <c r="DE2" s="174"/>
      <c r="DF2" s="174"/>
      <c r="DG2" s="174"/>
      <c r="DH2" s="182"/>
      <c r="DI2" s="182"/>
      <c r="DJ2" s="182"/>
      <c r="DK2" s="182"/>
      <c r="DL2" s="182"/>
      <c r="DM2" s="182"/>
      <c r="DN2" s="165" t="s">
        <v>502</v>
      </c>
      <c r="DO2" s="182"/>
      <c r="DP2" s="182"/>
      <c r="DQ2" s="182"/>
      <c r="DR2" s="182"/>
      <c r="DS2" s="182"/>
      <c r="DT2" s="182"/>
      <c r="DU2" s="182"/>
      <c r="DV2" s="165"/>
      <c r="DW2" s="165"/>
      <c r="DX2" s="165"/>
      <c r="DY2" s="165"/>
      <c r="DZ2" s="165"/>
      <c r="EA2" s="165"/>
      <c r="EB2" s="165"/>
      <c r="EC2" s="165"/>
      <c r="ED2" s="165"/>
      <c r="EE2" s="165"/>
      <c r="EF2" s="165"/>
      <c r="EG2" s="165"/>
      <c r="EH2" s="165"/>
      <c r="EI2" s="165"/>
      <c r="EJ2" s="165"/>
      <c r="EK2" s="165"/>
      <c r="EL2" s="165"/>
      <c r="EM2" s="165"/>
    </row>
    <row r="3" spans="1:143" ht="15.75" x14ac:dyDescent="0.25">
      <c r="A3" s="181" t="s">
        <v>11</v>
      </c>
      <c r="B3" s="165"/>
      <c r="C3" s="186"/>
      <c r="D3" s="186"/>
      <c r="E3" s="117" t="s">
        <v>14</v>
      </c>
      <c r="F3" s="117" t="s">
        <v>14</v>
      </c>
      <c r="G3" s="117" t="s">
        <v>14</v>
      </c>
      <c r="H3" s="117" t="s">
        <v>14</v>
      </c>
      <c r="I3" s="117" t="s">
        <v>14</v>
      </c>
      <c r="J3" s="117" t="s">
        <v>14</v>
      </c>
      <c r="K3" s="117" t="s">
        <v>14</v>
      </c>
      <c r="L3" s="117" t="s">
        <v>14</v>
      </c>
      <c r="M3" s="117" t="s">
        <v>14</v>
      </c>
      <c r="N3" s="117" t="s">
        <v>14</v>
      </c>
      <c r="O3" s="117" t="s">
        <v>14</v>
      </c>
      <c r="P3" s="117" t="s">
        <v>14</v>
      </c>
      <c r="Q3" s="117" t="s">
        <v>14</v>
      </c>
      <c r="R3" s="117" t="s">
        <v>27</v>
      </c>
      <c r="S3" s="117" t="s">
        <v>27</v>
      </c>
      <c r="T3" s="117" t="s">
        <v>27</v>
      </c>
      <c r="U3" s="117" t="s">
        <v>27</v>
      </c>
      <c r="V3" s="117" t="s">
        <v>27</v>
      </c>
      <c r="W3" s="117" t="s">
        <v>27</v>
      </c>
      <c r="X3" s="117" t="s">
        <v>27</v>
      </c>
      <c r="Y3" s="117" t="s">
        <v>27</v>
      </c>
      <c r="Z3" s="117" t="s">
        <v>27</v>
      </c>
      <c r="AA3" s="117" t="s">
        <v>27</v>
      </c>
      <c r="AB3" s="187" t="s">
        <v>27</v>
      </c>
      <c r="AC3" s="187" t="s">
        <v>27</v>
      </c>
      <c r="AD3" s="187" t="s">
        <v>27</v>
      </c>
      <c r="AE3" s="117" t="s">
        <v>27</v>
      </c>
      <c r="AF3" s="117" t="s">
        <v>42</v>
      </c>
      <c r="AG3" s="117" t="s">
        <v>42</v>
      </c>
      <c r="AH3" s="117" t="s">
        <v>42</v>
      </c>
      <c r="AI3" s="117" t="s">
        <v>42</v>
      </c>
      <c r="AJ3" s="214"/>
      <c r="AK3" s="182"/>
      <c r="AL3" s="182"/>
      <c r="AM3" s="117" t="s">
        <v>274</v>
      </c>
      <c r="AN3" s="117" t="s">
        <v>274</v>
      </c>
      <c r="AO3" s="117" t="s">
        <v>52</v>
      </c>
      <c r="AP3" s="117" t="s">
        <v>52</v>
      </c>
      <c r="AQ3" s="117" t="s">
        <v>56</v>
      </c>
      <c r="AR3" s="117" t="s">
        <v>56</v>
      </c>
      <c r="AS3" s="117" t="s">
        <v>61</v>
      </c>
      <c r="AT3" s="117" t="s">
        <v>283</v>
      </c>
      <c r="AU3" s="117"/>
      <c r="AV3" s="117" t="s">
        <v>286</v>
      </c>
      <c r="AW3" s="117" t="s">
        <v>286</v>
      </c>
      <c r="AX3" s="117" t="s">
        <v>283</v>
      </c>
      <c r="AY3" s="117" t="s">
        <v>65</v>
      </c>
      <c r="AZ3" s="117" t="s">
        <v>68</v>
      </c>
      <c r="BA3" s="117" t="s">
        <v>68</v>
      </c>
      <c r="BB3" s="117" t="s">
        <v>68</v>
      </c>
      <c r="BC3" s="117" t="s">
        <v>68</v>
      </c>
      <c r="BD3" s="117" t="s">
        <v>68</v>
      </c>
      <c r="BE3" s="117" t="s">
        <v>68</v>
      </c>
      <c r="BF3" s="117" t="s">
        <v>68</v>
      </c>
      <c r="BG3" s="117" t="s">
        <v>68</v>
      </c>
      <c r="BH3" s="182"/>
      <c r="BI3" s="182"/>
      <c r="BJ3" s="117" t="s">
        <v>74</v>
      </c>
      <c r="BK3" s="117" t="s">
        <v>74</v>
      </c>
      <c r="BL3" s="117" t="s">
        <v>74</v>
      </c>
      <c r="BM3" s="117" t="s">
        <v>74</v>
      </c>
      <c r="BN3" s="117" t="s">
        <v>74</v>
      </c>
      <c r="BO3" s="117" t="s">
        <v>74</v>
      </c>
      <c r="BP3" s="117" t="s">
        <v>77</v>
      </c>
      <c r="BQ3" s="117" t="s">
        <v>77</v>
      </c>
      <c r="BR3" s="117" t="s">
        <v>77</v>
      </c>
      <c r="BS3" s="117" t="s">
        <v>77</v>
      </c>
      <c r="BT3" s="117" t="s">
        <v>77</v>
      </c>
      <c r="BU3" s="117" t="s">
        <v>77</v>
      </c>
      <c r="BV3" s="117" t="s">
        <v>77</v>
      </c>
      <c r="BW3" s="117" t="s">
        <v>77</v>
      </c>
      <c r="BX3" s="117" t="s">
        <v>86</v>
      </c>
      <c r="BY3" s="117" t="s">
        <v>86</v>
      </c>
      <c r="BZ3" s="117" t="s">
        <v>86</v>
      </c>
      <c r="CA3" s="215"/>
      <c r="CB3" s="117" t="s">
        <v>93</v>
      </c>
      <c r="CC3" s="117" t="s">
        <v>93</v>
      </c>
      <c r="CD3" s="117" t="s">
        <v>93</v>
      </c>
      <c r="CE3" s="117" t="s">
        <v>93</v>
      </c>
      <c r="CF3" s="117" t="s">
        <v>93</v>
      </c>
      <c r="CG3" s="117" t="s">
        <v>93</v>
      </c>
      <c r="CH3" s="117" t="s">
        <v>93</v>
      </c>
      <c r="CI3" s="117" t="s">
        <v>93</v>
      </c>
      <c r="CJ3" s="117" t="s">
        <v>93</v>
      </c>
      <c r="CK3" s="118"/>
      <c r="CL3" s="117"/>
      <c r="CM3" s="117"/>
      <c r="CN3" s="117"/>
      <c r="CO3" s="117"/>
      <c r="CP3" s="117"/>
      <c r="CQ3" s="117"/>
      <c r="CR3" s="117" t="s">
        <v>93</v>
      </c>
      <c r="CS3" s="117" t="s">
        <v>93</v>
      </c>
      <c r="CT3" s="117" t="s">
        <v>93</v>
      </c>
      <c r="CU3" s="188" t="s">
        <v>93</v>
      </c>
      <c r="CV3" s="183"/>
      <c r="CW3" s="182"/>
      <c r="CX3" s="182"/>
      <c r="CY3" s="182"/>
      <c r="CZ3" s="182"/>
      <c r="DA3" s="182"/>
      <c r="DB3" s="182"/>
      <c r="DC3" s="182"/>
      <c r="DD3" s="182"/>
      <c r="DE3" s="174"/>
      <c r="DF3" s="174"/>
      <c r="DG3" s="174"/>
      <c r="DH3" s="182"/>
      <c r="DI3" s="182"/>
      <c r="DJ3" s="182"/>
      <c r="DK3" s="182"/>
      <c r="DL3" s="182"/>
      <c r="DM3" s="182"/>
      <c r="DN3" s="165" t="s">
        <v>65</v>
      </c>
      <c r="DO3" s="165" t="s">
        <v>65</v>
      </c>
      <c r="DP3" s="165" t="s">
        <v>445</v>
      </c>
      <c r="DQ3" s="165"/>
      <c r="DR3" s="165"/>
      <c r="DS3" s="165"/>
      <c r="DT3" s="165"/>
      <c r="DU3" s="182"/>
      <c r="DV3" s="189"/>
      <c r="DW3" s="189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 t="s">
        <v>465</v>
      </c>
      <c r="EJ3" s="165"/>
      <c r="EK3" s="165"/>
      <c r="EL3" s="165"/>
      <c r="EM3" s="165"/>
    </row>
    <row r="4" spans="1:143" ht="15.75" x14ac:dyDescent="0.25">
      <c r="A4" s="165"/>
      <c r="B4" s="165"/>
      <c r="C4" s="186"/>
      <c r="D4" s="186"/>
      <c r="E4" s="117" t="s">
        <v>15</v>
      </c>
      <c r="F4" s="117" t="s">
        <v>16</v>
      </c>
      <c r="G4" s="117" t="s">
        <v>17</v>
      </c>
      <c r="H4" s="117" t="s">
        <v>18</v>
      </c>
      <c r="I4" s="117" t="s">
        <v>19</v>
      </c>
      <c r="J4" s="117" t="s">
        <v>20</v>
      </c>
      <c r="K4" s="117" t="s">
        <v>21</v>
      </c>
      <c r="L4" s="117" t="s">
        <v>22</v>
      </c>
      <c r="M4" s="117" t="s">
        <v>23</v>
      </c>
      <c r="N4" s="117" t="s">
        <v>24</v>
      </c>
      <c r="O4" s="117" t="s">
        <v>25</v>
      </c>
      <c r="P4" s="117" t="s">
        <v>243</v>
      </c>
      <c r="Q4" s="117" t="s">
        <v>245</v>
      </c>
      <c r="R4" s="117" t="s">
        <v>28</v>
      </c>
      <c r="S4" s="117" t="s">
        <v>29</v>
      </c>
      <c r="T4" s="117" t="s">
        <v>30</v>
      </c>
      <c r="U4" s="117" t="s">
        <v>31</v>
      </c>
      <c r="V4" s="117" t="s">
        <v>32</v>
      </c>
      <c r="W4" s="117" t="s">
        <v>33</v>
      </c>
      <c r="X4" s="117" t="s">
        <v>34</v>
      </c>
      <c r="Y4" s="117" t="s">
        <v>35</v>
      </c>
      <c r="Z4" s="117" t="s">
        <v>36</v>
      </c>
      <c r="AA4" s="117" t="s">
        <v>37</v>
      </c>
      <c r="AB4" s="187" t="s">
        <v>38</v>
      </c>
      <c r="AC4" s="187" t="s">
        <v>39</v>
      </c>
      <c r="AD4" s="187" t="s">
        <v>259</v>
      </c>
      <c r="AE4" s="117" t="s">
        <v>261</v>
      </c>
      <c r="AF4" s="117" t="s">
        <v>263</v>
      </c>
      <c r="AG4" s="117" t="s">
        <v>265</v>
      </c>
      <c r="AH4" s="117" t="s">
        <v>267</v>
      </c>
      <c r="AI4" s="117" t="s">
        <v>269</v>
      </c>
      <c r="AJ4" s="117" t="s">
        <v>48</v>
      </c>
      <c r="AK4" s="117" t="s">
        <v>49</v>
      </c>
      <c r="AL4" s="117" t="s">
        <v>50</v>
      </c>
      <c r="AM4" s="117" t="s">
        <v>275</v>
      </c>
      <c r="AN4" s="117" t="s">
        <v>277</v>
      </c>
      <c r="AO4" s="117" t="s">
        <v>53</v>
      </c>
      <c r="AP4" s="117" t="s">
        <v>54</v>
      </c>
      <c r="AQ4" s="117" t="s">
        <v>57</v>
      </c>
      <c r="AR4" s="117" t="s">
        <v>58</v>
      </c>
      <c r="AS4" s="117" t="s">
        <v>63</v>
      </c>
      <c r="AT4" s="117" t="s">
        <v>284</v>
      </c>
      <c r="AU4" s="117" t="s">
        <v>443</v>
      </c>
      <c r="AV4" s="117" t="s">
        <v>287</v>
      </c>
      <c r="AW4" s="117" t="s">
        <v>289</v>
      </c>
      <c r="AX4" s="117" t="s">
        <v>291</v>
      </c>
      <c r="AY4" s="117" t="s">
        <v>293</v>
      </c>
      <c r="AZ4" s="117" t="s">
        <v>263</v>
      </c>
      <c r="BA4" s="117" t="s">
        <v>265</v>
      </c>
      <c r="BB4" s="117" t="s">
        <v>267</v>
      </c>
      <c r="BC4" s="117" t="s">
        <v>269</v>
      </c>
      <c r="BD4" s="117" t="s">
        <v>69</v>
      </c>
      <c r="BE4" s="117" t="s">
        <v>70</v>
      </c>
      <c r="BF4" s="117" t="s">
        <v>71</v>
      </c>
      <c r="BG4" s="117" t="s">
        <v>72</v>
      </c>
      <c r="BH4" s="117" t="s">
        <v>302</v>
      </c>
      <c r="BI4" s="117" t="s">
        <v>25</v>
      </c>
      <c r="BJ4" s="117" t="s">
        <v>43</v>
      </c>
      <c r="BK4" s="117" t="s">
        <v>44</v>
      </c>
      <c r="BL4" s="117" t="s">
        <v>45</v>
      </c>
      <c r="BM4" s="117" t="s">
        <v>46</v>
      </c>
      <c r="BN4" s="117" t="s">
        <v>69</v>
      </c>
      <c r="BO4" s="117" t="s">
        <v>70</v>
      </c>
      <c r="BP4" s="117" t="s">
        <v>78</v>
      </c>
      <c r="BQ4" s="117" t="s">
        <v>79</v>
      </c>
      <c r="BR4" s="117" t="s">
        <v>80</v>
      </c>
      <c r="BS4" s="117" t="s">
        <v>81</v>
      </c>
      <c r="BT4" s="117" t="s">
        <v>82</v>
      </c>
      <c r="BU4" s="117" t="s">
        <v>83</v>
      </c>
      <c r="BV4" s="117" t="s">
        <v>84</v>
      </c>
      <c r="BW4" s="117" t="s">
        <v>338</v>
      </c>
      <c r="BX4" s="117" t="s">
        <v>53</v>
      </c>
      <c r="BY4" s="117" t="s">
        <v>54</v>
      </c>
      <c r="BZ4" s="117" t="s">
        <v>87</v>
      </c>
      <c r="CA4" s="117" t="s">
        <v>90</v>
      </c>
      <c r="CB4" s="117" t="s">
        <v>96</v>
      </c>
      <c r="CC4" s="117" t="s">
        <v>99</v>
      </c>
      <c r="CD4" s="117" t="s">
        <v>102</v>
      </c>
      <c r="CE4" s="117" t="s">
        <v>103</v>
      </c>
      <c r="CF4" s="117" t="s">
        <v>104</v>
      </c>
      <c r="CG4" s="117" t="s">
        <v>107</v>
      </c>
      <c r="CH4" s="117" t="s">
        <v>108</v>
      </c>
      <c r="CI4" s="117" t="s">
        <v>111</v>
      </c>
      <c r="CJ4" s="117" t="s">
        <v>112</v>
      </c>
      <c r="CK4" s="187" t="s">
        <v>352</v>
      </c>
      <c r="CL4" s="117" t="s">
        <v>354</v>
      </c>
      <c r="CM4" s="117" t="s">
        <v>356</v>
      </c>
      <c r="CN4" s="117" t="s">
        <v>358</v>
      </c>
      <c r="CO4" s="117" t="s">
        <v>360</v>
      </c>
      <c r="CP4" s="117" t="s">
        <v>362</v>
      </c>
      <c r="CQ4" s="117" t="s">
        <v>364</v>
      </c>
      <c r="CR4" s="117" t="s">
        <v>263</v>
      </c>
      <c r="CS4" s="117" t="s">
        <v>265</v>
      </c>
      <c r="CT4" s="117" t="s">
        <v>267</v>
      </c>
      <c r="CU4" s="117" t="s">
        <v>269</v>
      </c>
      <c r="CV4" s="188" t="s">
        <v>371</v>
      </c>
      <c r="CW4" s="117" t="s">
        <v>118</v>
      </c>
      <c r="CX4" s="117" t="s">
        <v>118</v>
      </c>
      <c r="CY4" s="117" t="s">
        <v>119</v>
      </c>
      <c r="CZ4" s="117" t="s">
        <v>406</v>
      </c>
      <c r="DA4" s="117" t="s">
        <v>408</v>
      </c>
      <c r="DB4" s="117" t="s">
        <v>411</v>
      </c>
      <c r="DC4" s="117" t="s">
        <v>413</v>
      </c>
      <c r="DD4" s="117" t="s">
        <v>415</v>
      </c>
      <c r="DE4" s="117" t="s">
        <v>417</v>
      </c>
      <c r="DF4" s="117" t="s">
        <v>419</v>
      </c>
      <c r="DG4" s="117" t="s">
        <v>421</v>
      </c>
      <c r="DH4" s="117" t="s">
        <v>423</v>
      </c>
      <c r="DI4" s="117" t="s">
        <v>426</v>
      </c>
      <c r="DJ4" s="117" t="s">
        <v>428</v>
      </c>
      <c r="DK4" s="117" t="s">
        <v>430</v>
      </c>
      <c r="DL4" s="182" t="s">
        <v>500</v>
      </c>
      <c r="DM4" s="182" t="s">
        <v>501</v>
      </c>
      <c r="DN4" s="165" t="s">
        <v>5</v>
      </c>
      <c r="DO4" s="165" t="s">
        <v>444</v>
      </c>
      <c r="DP4" s="165" t="s">
        <v>446</v>
      </c>
      <c r="DQ4" s="165" t="s">
        <v>447</v>
      </c>
      <c r="DR4" s="165" t="s">
        <v>448</v>
      </c>
      <c r="DS4" s="174" t="s">
        <v>449</v>
      </c>
      <c r="DT4" s="174" t="s">
        <v>450</v>
      </c>
      <c r="DU4" s="174" t="s">
        <v>451</v>
      </c>
      <c r="DV4" s="174" t="s">
        <v>452</v>
      </c>
      <c r="DW4" s="174" t="s">
        <v>459</v>
      </c>
      <c r="DX4" s="174" t="s">
        <v>453</v>
      </c>
      <c r="DY4" s="174" t="s">
        <v>454</v>
      </c>
      <c r="DZ4" s="174" t="s">
        <v>455</v>
      </c>
      <c r="EA4" s="174" t="s">
        <v>456</v>
      </c>
      <c r="EB4" s="174" t="s">
        <v>460</v>
      </c>
      <c r="EC4" s="174" t="s">
        <v>457</v>
      </c>
      <c r="ED4" s="174" t="s">
        <v>458</v>
      </c>
      <c r="EE4" s="165" t="s">
        <v>461</v>
      </c>
      <c r="EF4" s="165" t="s">
        <v>462</v>
      </c>
      <c r="EG4" s="165" t="s">
        <v>463</v>
      </c>
      <c r="EH4" s="165" t="s">
        <v>464</v>
      </c>
      <c r="EI4" s="165" t="s">
        <v>468</v>
      </c>
      <c r="EJ4" s="165" t="s">
        <v>466</v>
      </c>
      <c r="EK4" s="165" t="s">
        <v>467</v>
      </c>
      <c r="EL4" s="165" t="s">
        <v>469</v>
      </c>
      <c r="EM4" s="165" t="s">
        <v>503</v>
      </c>
    </row>
    <row r="5" spans="1:143" ht="15.75" x14ac:dyDescent="0.25">
      <c r="A5" s="190" t="s">
        <v>120</v>
      </c>
      <c r="B5" s="190" t="s">
        <v>121</v>
      </c>
      <c r="C5" s="190" t="s">
        <v>162</v>
      </c>
      <c r="D5" s="190" t="s">
        <v>202</v>
      </c>
      <c r="E5" s="117" t="s">
        <v>228</v>
      </c>
      <c r="F5" s="117" t="s">
        <v>229</v>
      </c>
      <c r="G5" s="117" t="s">
        <v>230</v>
      </c>
      <c r="H5" s="117" t="s">
        <v>231</v>
      </c>
      <c r="I5" s="117" t="s">
        <v>232</v>
      </c>
      <c r="J5" s="117" t="s">
        <v>233</v>
      </c>
      <c r="K5" s="117" t="s">
        <v>234</v>
      </c>
      <c r="L5" s="117" t="s">
        <v>235</v>
      </c>
      <c r="M5" s="117" t="s">
        <v>236</v>
      </c>
      <c r="N5" s="117" t="s">
        <v>237</v>
      </c>
      <c r="O5" s="117" t="s">
        <v>238</v>
      </c>
      <c r="P5" s="117" t="s">
        <v>244</v>
      </c>
      <c r="Q5" s="117" t="s">
        <v>246</v>
      </c>
      <c r="R5" s="117" t="s">
        <v>247</v>
      </c>
      <c r="S5" s="117" t="s">
        <v>248</v>
      </c>
      <c r="T5" s="117" t="s">
        <v>249</v>
      </c>
      <c r="U5" s="117" t="s">
        <v>250</v>
      </c>
      <c r="V5" s="117" t="s">
        <v>251</v>
      </c>
      <c r="W5" s="117" t="s">
        <v>252</v>
      </c>
      <c r="X5" s="117" t="s">
        <v>253</v>
      </c>
      <c r="Y5" s="117" t="s">
        <v>254</v>
      </c>
      <c r="Z5" s="117" t="s">
        <v>255</v>
      </c>
      <c r="AA5" s="117" t="s">
        <v>256</v>
      </c>
      <c r="AB5" s="187" t="s">
        <v>257</v>
      </c>
      <c r="AC5" s="187" t="s">
        <v>258</v>
      </c>
      <c r="AD5" s="187" t="s">
        <v>260</v>
      </c>
      <c r="AE5" s="117" t="s">
        <v>262</v>
      </c>
      <c r="AF5" s="117" t="s">
        <v>264</v>
      </c>
      <c r="AG5" s="117" t="s">
        <v>266</v>
      </c>
      <c r="AH5" s="117" t="s">
        <v>268</v>
      </c>
      <c r="AI5" s="117" t="s">
        <v>270</v>
      </c>
      <c r="AJ5" s="117" t="s">
        <v>271</v>
      </c>
      <c r="AK5" s="117" t="s">
        <v>272</v>
      </c>
      <c r="AL5" s="117" t="s">
        <v>273</v>
      </c>
      <c r="AM5" s="117" t="s">
        <v>276</v>
      </c>
      <c r="AN5" s="117" t="s">
        <v>278</v>
      </c>
      <c r="AO5" s="117" t="s">
        <v>279</v>
      </c>
      <c r="AP5" s="117" t="s">
        <v>280</v>
      </c>
      <c r="AQ5" s="117" t="s">
        <v>281</v>
      </c>
      <c r="AR5" s="117" t="s">
        <v>282</v>
      </c>
      <c r="AS5" s="117" t="s">
        <v>62</v>
      </c>
      <c r="AT5" s="117" t="s">
        <v>285</v>
      </c>
      <c r="AU5" s="117" t="s">
        <v>499</v>
      </c>
      <c r="AV5" s="117" t="s">
        <v>288</v>
      </c>
      <c r="AW5" s="117" t="s">
        <v>290</v>
      </c>
      <c r="AX5" s="117" t="s">
        <v>292</v>
      </c>
      <c r="AY5" s="117" t="s">
        <v>66</v>
      </c>
      <c r="AZ5" s="117" t="s">
        <v>294</v>
      </c>
      <c r="BA5" s="117" t="s">
        <v>295</v>
      </c>
      <c r="BB5" s="117" t="s">
        <v>296</v>
      </c>
      <c r="BC5" s="117" t="s">
        <v>297</v>
      </c>
      <c r="BD5" s="117" t="s">
        <v>298</v>
      </c>
      <c r="BE5" s="117" t="s">
        <v>299</v>
      </c>
      <c r="BF5" s="117" t="s">
        <v>300</v>
      </c>
      <c r="BG5" s="117" t="s">
        <v>301</v>
      </c>
      <c r="BH5" s="117" t="s">
        <v>303</v>
      </c>
      <c r="BI5" s="117" t="s">
        <v>304</v>
      </c>
      <c r="BJ5" s="117" t="s">
        <v>324</v>
      </c>
      <c r="BK5" s="117" t="s">
        <v>326</v>
      </c>
      <c r="BL5" s="117" t="s">
        <v>327</v>
      </c>
      <c r="BM5" s="117" t="s">
        <v>328</v>
      </c>
      <c r="BN5" s="117" t="s">
        <v>329</v>
      </c>
      <c r="BO5" s="117" t="s">
        <v>330</v>
      </c>
      <c r="BP5" s="117" t="s">
        <v>331</v>
      </c>
      <c r="BQ5" s="117" t="s">
        <v>332</v>
      </c>
      <c r="BR5" s="117" t="s">
        <v>333</v>
      </c>
      <c r="BS5" s="117" t="s">
        <v>334</v>
      </c>
      <c r="BT5" s="117" t="s">
        <v>335</v>
      </c>
      <c r="BU5" s="117" t="s">
        <v>336</v>
      </c>
      <c r="BV5" s="117" t="s">
        <v>337</v>
      </c>
      <c r="BW5" s="117" t="s">
        <v>339</v>
      </c>
      <c r="BX5" s="117" t="s">
        <v>340</v>
      </c>
      <c r="BY5" s="117" t="s">
        <v>341</v>
      </c>
      <c r="BZ5" s="117" t="s">
        <v>342</v>
      </c>
      <c r="CA5" s="117" t="s">
        <v>89</v>
      </c>
      <c r="CB5" s="117" t="s">
        <v>343</v>
      </c>
      <c r="CC5" s="117" t="s">
        <v>344</v>
      </c>
      <c r="CD5" s="117" t="s">
        <v>345</v>
      </c>
      <c r="CE5" s="117" t="s">
        <v>346</v>
      </c>
      <c r="CF5" s="117" t="s">
        <v>347</v>
      </c>
      <c r="CG5" s="117" t="s">
        <v>348</v>
      </c>
      <c r="CH5" s="117" t="s">
        <v>349</v>
      </c>
      <c r="CI5" s="117" t="s">
        <v>350</v>
      </c>
      <c r="CJ5" s="117" t="s">
        <v>351</v>
      </c>
      <c r="CK5" s="187" t="s">
        <v>353</v>
      </c>
      <c r="CL5" s="117" t="s">
        <v>355</v>
      </c>
      <c r="CM5" s="117" t="s">
        <v>357</v>
      </c>
      <c r="CN5" s="117" t="s">
        <v>359</v>
      </c>
      <c r="CO5" s="117" t="s">
        <v>361</v>
      </c>
      <c r="CP5" s="117" t="s">
        <v>363</v>
      </c>
      <c r="CQ5" s="117" t="s">
        <v>365</v>
      </c>
      <c r="CR5" s="117" t="s">
        <v>366</v>
      </c>
      <c r="CS5" s="117" t="s">
        <v>367</v>
      </c>
      <c r="CT5" s="117" t="s">
        <v>368</v>
      </c>
      <c r="CU5" s="188" t="s">
        <v>369</v>
      </c>
      <c r="CV5" s="188" t="s">
        <v>117</v>
      </c>
      <c r="CW5" s="117" t="s">
        <v>372</v>
      </c>
      <c r="CX5" s="117" t="s">
        <v>391</v>
      </c>
      <c r="CY5" s="117" t="s">
        <v>393</v>
      </c>
      <c r="CZ5" s="117" t="s">
        <v>407</v>
      </c>
      <c r="DA5" s="117" t="s">
        <v>409</v>
      </c>
      <c r="DB5" s="117" t="s">
        <v>412</v>
      </c>
      <c r="DC5" s="117" t="s">
        <v>414</v>
      </c>
      <c r="DD5" s="117" t="s">
        <v>416</v>
      </c>
      <c r="DE5" s="117" t="s">
        <v>418</v>
      </c>
      <c r="DF5" s="117" t="s">
        <v>420</v>
      </c>
      <c r="DG5" s="117" t="s">
        <v>422</v>
      </c>
      <c r="DH5" s="117" t="s">
        <v>424</v>
      </c>
      <c r="DI5" s="117" t="s">
        <v>427</v>
      </c>
      <c r="DJ5" s="117" t="s">
        <v>429</v>
      </c>
      <c r="DK5" s="117" t="s">
        <v>431</v>
      </c>
      <c r="DL5" s="117" t="s">
        <v>432</v>
      </c>
      <c r="DM5" s="117" t="s">
        <v>433</v>
      </c>
      <c r="DN5" s="191" t="s">
        <v>470</v>
      </c>
      <c r="DO5" s="191" t="s">
        <v>471</v>
      </c>
      <c r="DP5" s="191" t="s">
        <v>472</v>
      </c>
      <c r="DQ5" s="191" t="s">
        <v>473</v>
      </c>
      <c r="DR5" s="191" t="s">
        <v>474</v>
      </c>
      <c r="DS5" s="191" t="s">
        <v>475</v>
      </c>
      <c r="DT5" s="191" t="s">
        <v>476</v>
      </c>
      <c r="DU5" s="191" t="s">
        <v>477</v>
      </c>
      <c r="DV5" s="191" t="s">
        <v>478</v>
      </c>
      <c r="DW5" s="191" t="s">
        <v>479</v>
      </c>
      <c r="DX5" s="191" t="s">
        <v>480</v>
      </c>
      <c r="DY5" s="191" t="s">
        <v>481</v>
      </c>
      <c r="DZ5" s="191" t="s">
        <v>482</v>
      </c>
      <c r="EA5" s="191" t="s">
        <v>483</v>
      </c>
      <c r="EB5" s="191" t="s">
        <v>484</v>
      </c>
      <c r="EC5" s="191" t="s">
        <v>485</v>
      </c>
      <c r="ED5" s="191" t="s">
        <v>486</v>
      </c>
      <c r="EE5" s="191" t="s">
        <v>487</v>
      </c>
      <c r="EF5" s="191" t="s">
        <v>488</v>
      </c>
      <c r="EG5" s="191" t="s">
        <v>489</v>
      </c>
      <c r="EH5" s="191" t="s">
        <v>490</v>
      </c>
      <c r="EI5" s="191" t="s">
        <v>491</v>
      </c>
      <c r="EJ5" s="191" t="s">
        <v>492</v>
      </c>
      <c r="EK5" s="191" t="s">
        <v>493</v>
      </c>
      <c r="EL5" s="191" t="s">
        <v>494</v>
      </c>
      <c r="EM5" s="191" t="s">
        <v>495</v>
      </c>
    </row>
    <row r="6" spans="1:143" ht="15.75" x14ac:dyDescent="0.25">
      <c r="A6" s="192">
        <v>1</v>
      </c>
      <c r="B6" s="117" t="s">
        <v>122</v>
      </c>
      <c r="C6" s="162" t="s">
        <v>163</v>
      </c>
      <c r="D6" s="193" t="s">
        <v>203</v>
      </c>
      <c r="E6" s="118">
        <v>1</v>
      </c>
      <c r="F6" s="118">
        <v>1</v>
      </c>
      <c r="G6" s="118">
        <v>0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18">
        <v>1</v>
      </c>
      <c r="O6" s="118" t="s">
        <v>239</v>
      </c>
      <c r="P6" s="118">
        <f t="shared" ref="P6:P46" si="0">IF(OR(E6=1,F6=1),1,0)</f>
        <v>1</v>
      </c>
      <c r="Q6" s="118">
        <f t="shared" ref="Q6:Q46" si="1">COUNTIF(E6:N6,"=1")</f>
        <v>3</v>
      </c>
      <c r="R6" s="118">
        <v>1</v>
      </c>
      <c r="S6" s="118">
        <v>1</v>
      </c>
      <c r="T6" s="118">
        <v>1</v>
      </c>
      <c r="U6" s="118">
        <v>1</v>
      </c>
      <c r="V6" s="118">
        <v>0</v>
      </c>
      <c r="W6" s="118">
        <v>1</v>
      </c>
      <c r="X6" s="118">
        <v>0</v>
      </c>
      <c r="Y6" s="118">
        <v>1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f t="shared" ref="AE6:AE46" si="2">COUNTIF(R6:AA6,"=1")</f>
        <v>6</v>
      </c>
      <c r="AF6" s="118">
        <v>-99</v>
      </c>
      <c r="AG6" s="118">
        <v>-99</v>
      </c>
      <c r="AH6" s="118">
        <v>-99</v>
      </c>
      <c r="AI6" s="118">
        <v>-99</v>
      </c>
      <c r="AJ6" s="118">
        <v>1</v>
      </c>
      <c r="AK6" s="118">
        <v>1</v>
      </c>
      <c r="AL6" s="118">
        <v>1</v>
      </c>
      <c r="AM6" s="194">
        <v>43382</v>
      </c>
      <c r="AN6" s="194">
        <v>43411</v>
      </c>
      <c r="AO6" s="118">
        <v>30</v>
      </c>
      <c r="AP6" s="118">
        <v>1</v>
      </c>
      <c r="AQ6" s="118">
        <v>1</v>
      </c>
      <c r="AR6" s="118">
        <v>0</v>
      </c>
      <c r="AS6" s="118">
        <f t="shared" ref="AS6:AS46" si="3">COUNTIF(AZ6:BG6,"=1")+IF(BH6&gt;0,BH6,0)</f>
        <v>2</v>
      </c>
      <c r="AT6" s="194">
        <v>43374</v>
      </c>
      <c r="AU6" s="118">
        <f t="shared" ref="AU6:AU46" si="4">AM6-AT6</f>
        <v>8</v>
      </c>
      <c r="AV6" s="118">
        <v>-99</v>
      </c>
      <c r="AW6" s="118">
        <v>-99</v>
      </c>
      <c r="AX6" s="194">
        <v>43441</v>
      </c>
      <c r="AY6" s="118">
        <v>1</v>
      </c>
      <c r="AZ6" s="118">
        <v>1</v>
      </c>
      <c r="BA6" s="118">
        <v>1</v>
      </c>
      <c r="BB6" s="118">
        <v>0</v>
      </c>
      <c r="BC6" s="118">
        <v>0</v>
      </c>
      <c r="BD6" s="118">
        <v>-99</v>
      </c>
      <c r="BE6" s="118">
        <v>-99</v>
      </c>
      <c r="BF6" s="118">
        <v>-99</v>
      </c>
      <c r="BG6" s="118">
        <v>-99</v>
      </c>
      <c r="BH6" s="118">
        <v>-99</v>
      </c>
      <c r="BI6" s="118">
        <v>-99</v>
      </c>
      <c r="BJ6" s="195" t="s">
        <v>325</v>
      </c>
      <c r="BK6" s="118"/>
      <c r="BL6" s="118"/>
      <c r="BM6" s="118"/>
      <c r="BN6" s="118"/>
      <c r="BO6" s="118"/>
      <c r="BP6" s="118">
        <v>-99</v>
      </c>
      <c r="BQ6" s="118">
        <v>-99</v>
      </c>
      <c r="BR6" s="118">
        <v>-99</v>
      </c>
      <c r="BS6" s="118">
        <v>-99</v>
      </c>
      <c r="BT6" s="118">
        <v>-99</v>
      </c>
      <c r="BU6" s="118">
        <v>-99</v>
      </c>
      <c r="BV6" s="118">
        <v>-99</v>
      </c>
      <c r="BW6" s="118">
        <f t="shared" ref="BW6:BW46" si="5">COUNTIF(BP6:BV6,"=1")+IF(AND(BV6&gt;0,BV6&lt;90),BV6,0)</f>
        <v>0</v>
      </c>
      <c r="BX6" s="118">
        <v>68</v>
      </c>
      <c r="BY6" s="183">
        <v>1</v>
      </c>
      <c r="BZ6" s="118">
        <v>1</v>
      </c>
      <c r="CA6" s="118">
        <v>0</v>
      </c>
      <c r="CB6" s="118">
        <v>0</v>
      </c>
      <c r="CC6" s="118">
        <v>0</v>
      </c>
      <c r="CD6" s="118">
        <v>0</v>
      </c>
      <c r="CE6" s="118">
        <v>1</v>
      </c>
      <c r="CF6" s="118">
        <v>1</v>
      </c>
      <c r="CG6" s="118">
        <v>1</v>
      </c>
      <c r="CH6" s="118">
        <v>-98</v>
      </c>
      <c r="CI6" s="118">
        <v>0</v>
      </c>
      <c r="CJ6" s="118">
        <v>0</v>
      </c>
      <c r="CK6" s="118">
        <v>1</v>
      </c>
      <c r="CL6" s="196">
        <v>43441</v>
      </c>
      <c r="CM6" s="196">
        <v>43396</v>
      </c>
      <c r="CN6" s="196">
        <v>43441</v>
      </c>
      <c r="CO6" s="196">
        <f>IF(NOT(ISBLANK(CN6)),CN6,IF(NOT(ISBLANK(CM6)),CM6,))</f>
        <v>43441</v>
      </c>
      <c r="CP6" s="197">
        <f t="shared" ref="CP6:CP46" si="6">IF(NOT(ISBLANK(CN6)),1,IF(CK6=0,-998,0))</f>
        <v>1</v>
      </c>
      <c r="CQ6" s="197">
        <f t="shared" ref="CQ6:CQ46" si="7">IF(NOT(ISBLANK(CO6)),CO6-AN6,IF(CK6=0,-998, -99))</f>
        <v>30</v>
      </c>
      <c r="CR6" s="183">
        <v>0</v>
      </c>
      <c r="CS6" s="183">
        <v>0</v>
      </c>
      <c r="CT6" s="183">
        <v>0</v>
      </c>
      <c r="CU6" s="183">
        <v>0</v>
      </c>
      <c r="CV6" s="183">
        <v>0</v>
      </c>
      <c r="CW6" s="187" t="s">
        <v>373</v>
      </c>
      <c r="CX6" s="187"/>
      <c r="CY6" s="187" t="s">
        <v>394</v>
      </c>
      <c r="CZ6" s="118">
        <f>6+18+15+25+25+20+25+15</f>
        <v>149</v>
      </c>
      <c r="DA6" s="118">
        <v>-99</v>
      </c>
      <c r="DB6" s="118">
        <v>-98</v>
      </c>
      <c r="DC6" s="118">
        <v>-98</v>
      </c>
      <c r="DD6" s="118">
        <v>-98</v>
      </c>
      <c r="DE6" s="118">
        <v>-98</v>
      </c>
      <c r="DF6" s="118">
        <v>-98</v>
      </c>
      <c r="DG6" s="118">
        <v>-98</v>
      </c>
      <c r="DH6" s="118">
        <v>-98</v>
      </c>
      <c r="DI6" s="118">
        <v>-98</v>
      </c>
      <c r="DJ6" s="118">
        <v>-98</v>
      </c>
      <c r="DK6" s="118">
        <v>-98</v>
      </c>
      <c r="DL6" s="198">
        <v>43382</v>
      </c>
      <c r="DM6" s="198">
        <v>43407</v>
      </c>
      <c r="DN6" s="192">
        <f t="shared" ref="DN6:DN46" si="8">IF(AU6&gt;=7,1,0)</f>
        <v>1</v>
      </c>
      <c r="DO6" s="192">
        <f t="shared" ref="DO6:DO46" si="9">IF(BW6&gt;=4,1,0)</f>
        <v>0</v>
      </c>
      <c r="DP6" s="192">
        <f t="shared" ref="DP6:DP46" si="10">IF(Q6&gt;=3,1,0)</f>
        <v>1</v>
      </c>
      <c r="DQ6" s="192">
        <f t="shared" ref="DQ6:DQ46" si="11">IF(P6=1,1,0)</f>
        <v>1</v>
      </c>
      <c r="DR6" s="192">
        <f t="shared" ref="DR6:DR46" si="12">IF(SUM(DS6:EB6)&gt;=7,1,0)</f>
        <v>0</v>
      </c>
      <c r="DS6" s="192">
        <f t="shared" ref="DS6:DS46" si="13">R6</f>
        <v>1</v>
      </c>
      <c r="DT6" s="192">
        <f t="shared" ref="DT6:DT46" si="14">S6</f>
        <v>1</v>
      </c>
      <c r="DU6" s="192">
        <f t="shared" ref="DU6:DU46" si="15">T6</f>
        <v>1</v>
      </c>
      <c r="DV6" s="192">
        <f t="shared" ref="DV6:DV46" si="16">U6</f>
        <v>1</v>
      </c>
      <c r="DW6" s="192">
        <f t="shared" ref="DW6:DW46" si="17">V6</f>
        <v>0</v>
      </c>
      <c r="DX6" s="192">
        <f t="shared" ref="DX6:DX46" si="18">W6</f>
        <v>1</v>
      </c>
      <c r="DY6" s="192">
        <f t="shared" ref="DY6:DY46" si="19">X6</f>
        <v>0</v>
      </c>
      <c r="DZ6" s="192">
        <f t="shared" ref="DZ6:DZ46" si="20">Y6</f>
        <v>1</v>
      </c>
      <c r="EA6" s="192">
        <f t="shared" ref="EA6:EA46" si="21">Z6</f>
        <v>0</v>
      </c>
      <c r="EB6" s="192">
        <f t="shared" ref="EB6:EB46" si="22">AA6</f>
        <v>0</v>
      </c>
      <c r="EC6" s="192">
        <f t="shared" ref="EC6:EC46" si="23">AB6</f>
        <v>0</v>
      </c>
      <c r="ED6" s="192">
        <f t="shared" ref="ED6:ED46" si="24">AC6</f>
        <v>0</v>
      </c>
      <c r="EE6" s="192">
        <f t="shared" ref="EE6:EE46" si="25">IF(SUM(AZ6:BC6)=4,1,0)</f>
        <v>0</v>
      </c>
      <c r="EF6" s="192">
        <f t="shared" ref="EF6:EF46" si="26">IF(AO6&gt;=21,1,0)</f>
        <v>1</v>
      </c>
      <c r="EG6" s="192">
        <f t="shared" ref="EG6:EG46" si="27">IF(AND(WEEKDAY(AN6,2)&gt;=1,WEEKDAY(AN6,2)&lt;=5),1,0)</f>
        <v>1</v>
      </c>
      <c r="EH6" s="192">
        <f t="shared" ref="EH6:EH46" si="28">IF(WEEKDAY(AN6,2)=5,1,0)</f>
        <v>0</v>
      </c>
      <c r="EI6" s="192">
        <f t="shared" ref="EI6:EI46" si="29">CK6</f>
        <v>1</v>
      </c>
      <c r="EJ6" s="192">
        <f t="shared" ref="EJ6:EJ46" si="30">IF(AND(CQ6&gt;=0,CQ6&lt;=30),1,0)</f>
        <v>1</v>
      </c>
      <c r="EK6" s="192">
        <f t="shared" ref="EK6:EK46" si="31">IF(AND(CQ6&gt;=0,CQ6&lt;=60),1,0)</f>
        <v>1</v>
      </c>
      <c r="EL6" s="192">
        <f t="shared" ref="EL6:EL46" si="32">IF(SUM(CB6:CF6)=5,1,0)</f>
        <v>0</v>
      </c>
      <c r="EM6" s="192">
        <f t="shared" ref="EM6:EM46" si="33">(DN6+DO6+DP6+DQ6+DR6+EE6+EF6+EG6+EH6+EI6+EJ6+EL6)</f>
        <v>7</v>
      </c>
    </row>
    <row r="7" spans="1:143" ht="15.75" x14ac:dyDescent="0.25">
      <c r="A7" s="192">
        <v>2</v>
      </c>
      <c r="B7" s="117" t="s">
        <v>123</v>
      </c>
      <c r="C7" s="162" t="s">
        <v>164</v>
      </c>
      <c r="D7" s="199" t="s">
        <v>164</v>
      </c>
      <c r="E7" s="118">
        <v>1</v>
      </c>
      <c r="F7" s="118">
        <v>0</v>
      </c>
      <c r="G7" s="118">
        <v>1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-98</v>
      </c>
      <c r="P7" s="118">
        <f t="shared" si="0"/>
        <v>1</v>
      </c>
      <c r="Q7" s="118">
        <f t="shared" si="1"/>
        <v>2</v>
      </c>
      <c r="R7" s="118">
        <v>1</v>
      </c>
      <c r="S7" s="118">
        <v>1</v>
      </c>
      <c r="T7" s="118">
        <v>1</v>
      </c>
      <c r="U7" s="118">
        <v>1</v>
      </c>
      <c r="V7" s="118">
        <v>0</v>
      </c>
      <c r="W7" s="118">
        <v>1</v>
      </c>
      <c r="X7" s="118">
        <v>1</v>
      </c>
      <c r="Y7" s="118">
        <v>1</v>
      </c>
      <c r="Z7" s="118">
        <v>0</v>
      </c>
      <c r="AA7" s="118">
        <v>0</v>
      </c>
      <c r="AB7" s="118">
        <v>0</v>
      </c>
      <c r="AC7" s="118">
        <v>0</v>
      </c>
      <c r="AD7" s="118">
        <v>1</v>
      </c>
      <c r="AE7" s="118">
        <f t="shared" si="2"/>
        <v>7</v>
      </c>
      <c r="AF7" s="118">
        <v>0</v>
      </c>
      <c r="AG7" s="118">
        <v>1</v>
      </c>
      <c r="AH7" s="118">
        <v>1</v>
      </c>
      <c r="AI7" s="118">
        <v>1</v>
      </c>
      <c r="AJ7" s="118">
        <v>-98</v>
      </c>
      <c r="AK7" s="118">
        <v>-98</v>
      </c>
      <c r="AL7" s="118">
        <v>-98</v>
      </c>
      <c r="AM7" s="194">
        <v>43374</v>
      </c>
      <c r="AN7" s="200">
        <v>43388</v>
      </c>
      <c r="AO7" s="118">
        <v>15</v>
      </c>
      <c r="AP7" s="118">
        <v>0</v>
      </c>
      <c r="AQ7" s="118">
        <v>1</v>
      </c>
      <c r="AR7" s="118">
        <v>0</v>
      </c>
      <c r="AS7" s="118">
        <f t="shared" si="3"/>
        <v>3</v>
      </c>
      <c r="AT7" s="194">
        <v>43374</v>
      </c>
      <c r="AU7" s="118">
        <f>AM7-AT7</f>
        <v>0</v>
      </c>
      <c r="AV7" s="194">
        <v>43374</v>
      </c>
      <c r="AW7" s="118">
        <v>-99</v>
      </c>
      <c r="AX7" s="200">
        <v>43389</v>
      </c>
      <c r="AY7" s="118">
        <v>0</v>
      </c>
      <c r="AZ7" s="118">
        <v>0</v>
      </c>
      <c r="BA7" s="118">
        <v>1</v>
      </c>
      <c r="BB7" s="118">
        <v>1</v>
      </c>
      <c r="BC7" s="118">
        <v>1</v>
      </c>
      <c r="BD7" s="118">
        <v>-99</v>
      </c>
      <c r="BE7" s="118">
        <v>-99</v>
      </c>
      <c r="BF7" s="118">
        <v>-99</v>
      </c>
      <c r="BG7" s="118">
        <v>-99</v>
      </c>
      <c r="BH7" s="118">
        <v>-99</v>
      </c>
      <c r="BI7" s="118">
        <v>-98</v>
      </c>
      <c r="BJ7" s="118"/>
      <c r="BK7" s="118"/>
      <c r="BL7" s="118"/>
      <c r="BM7" s="118"/>
      <c r="BN7" s="118"/>
      <c r="BO7" s="118"/>
      <c r="BP7" s="118">
        <v>-99</v>
      </c>
      <c r="BQ7" s="118">
        <v>-99</v>
      </c>
      <c r="BR7" s="118">
        <v>-99</v>
      </c>
      <c r="BS7" s="118">
        <v>-99</v>
      </c>
      <c r="BT7" s="118">
        <v>-99</v>
      </c>
      <c r="BU7" s="118">
        <v>-99</v>
      </c>
      <c r="BV7" s="118">
        <v>-99</v>
      </c>
      <c r="BW7" s="118">
        <f t="shared" si="5"/>
        <v>0</v>
      </c>
      <c r="BX7" s="118">
        <v>16</v>
      </c>
      <c r="BY7" s="183">
        <v>0</v>
      </c>
      <c r="BZ7" s="118">
        <v>1</v>
      </c>
      <c r="CA7" s="118">
        <v>1</v>
      </c>
      <c r="CB7" s="118">
        <v>1</v>
      </c>
      <c r="CC7" s="118">
        <v>1</v>
      </c>
      <c r="CD7" s="118">
        <v>1</v>
      </c>
      <c r="CE7" s="183">
        <v>1</v>
      </c>
      <c r="CF7" s="118">
        <v>1</v>
      </c>
      <c r="CG7" s="118">
        <v>-98</v>
      </c>
      <c r="CH7" s="118">
        <v>-97</v>
      </c>
      <c r="CI7" s="118">
        <v>-98</v>
      </c>
      <c r="CJ7" s="118">
        <v>-98</v>
      </c>
      <c r="CK7" s="118">
        <v>1</v>
      </c>
      <c r="CL7" s="200">
        <v>43389</v>
      </c>
      <c r="CM7" s="118"/>
      <c r="CN7" s="118"/>
      <c r="CO7" s="196"/>
      <c r="CP7" s="197">
        <f t="shared" si="6"/>
        <v>0</v>
      </c>
      <c r="CQ7" s="197">
        <f t="shared" si="7"/>
        <v>-99</v>
      </c>
      <c r="CR7" s="118">
        <v>-997</v>
      </c>
      <c r="CS7" s="118">
        <v>1</v>
      </c>
      <c r="CT7" s="118">
        <v>0</v>
      </c>
      <c r="CU7" s="183">
        <v>0</v>
      </c>
      <c r="CV7" s="183">
        <v>1</v>
      </c>
      <c r="CW7" s="187" t="s">
        <v>374</v>
      </c>
      <c r="CX7" s="187"/>
      <c r="CY7" s="187" t="s">
        <v>395</v>
      </c>
      <c r="CZ7" s="118"/>
      <c r="DA7" s="118">
        <v>0</v>
      </c>
      <c r="DB7" s="118">
        <v>-98</v>
      </c>
      <c r="DC7" s="118">
        <v>0</v>
      </c>
      <c r="DD7" s="118">
        <v>-98</v>
      </c>
      <c r="DE7" s="118">
        <v>-98</v>
      </c>
      <c r="DF7" s="118">
        <v>-98</v>
      </c>
      <c r="DG7" s="118">
        <v>-98</v>
      </c>
      <c r="DH7" s="118">
        <v>-98</v>
      </c>
      <c r="DI7" s="118">
        <v>-98</v>
      </c>
      <c r="DJ7" s="118">
        <v>-98</v>
      </c>
      <c r="DK7" s="118">
        <v>-98</v>
      </c>
      <c r="DL7" s="201">
        <v>43374</v>
      </c>
      <c r="DM7" s="202">
        <v>43388</v>
      </c>
      <c r="DN7" s="192">
        <f t="shared" si="8"/>
        <v>0</v>
      </c>
      <c r="DO7" s="192">
        <f t="shared" si="9"/>
        <v>0</v>
      </c>
      <c r="DP7" s="192">
        <f t="shared" si="10"/>
        <v>0</v>
      </c>
      <c r="DQ7" s="192">
        <f t="shared" si="11"/>
        <v>1</v>
      </c>
      <c r="DR7" s="192">
        <f t="shared" si="12"/>
        <v>1</v>
      </c>
      <c r="DS7" s="192">
        <f t="shared" si="13"/>
        <v>1</v>
      </c>
      <c r="DT7" s="192">
        <f t="shared" si="14"/>
        <v>1</v>
      </c>
      <c r="DU7" s="192">
        <f t="shared" si="15"/>
        <v>1</v>
      </c>
      <c r="DV7" s="192">
        <f t="shared" si="16"/>
        <v>1</v>
      </c>
      <c r="DW7" s="192">
        <f t="shared" si="17"/>
        <v>0</v>
      </c>
      <c r="DX7" s="192">
        <f t="shared" si="18"/>
        <v>1</v>
      </c>
      <c r="DY7" s="192">
        <f t="shared" si="19"/>
        <v>1</v>
      </c>
      <c r="DZ7" s="192">
        <f t="shared" si="20"/>
        <v>1</v>
      </c>
      <c r="EA7" s="192">
        <f t="shared" si="21"/>
        <v>0</v>
      </c>
      <c r="EB7" s="192">
        <f t="shared" si="22"/>
        <v>0</v>
      </c>
      <c r="EC7" s="192">
        <f t="shared" si="23"/>
        <v>0</v>
      </c>
      <c r="ED7" s="192">
        <f t="shared" si="24"/>
        <v>0</v>
      </c>
      <c r="EE7" s="192">
        <f t="shared" si="25"/>
        <v>0</v>
      </c>
      <c r="EF7" s="192">
        <f t="shared" si="26"/>
        <v>0</v>
      </c>
      <c r="EG7" s="192">
        <f t="shared" si="27"/>
        <v>1</v>
      </c>
      <c r="EH7" s="192">
        <f t="shared" si="28"/>
        <v>0</v>
      </c>
      <c r="EI7" s="192">
        <f t="shared" si="29"/>
        <v>1</v>
      </c>
      <c r="EJ7" s="192">
        <f t="shared" si="30"/>
        <v>0</v>
      </c>
      <c r="EK7" s="192">
        <f t="shared" si="31"/>
        <v>0</v>
      </c>
      <c r="EL7" s="192">
        <f t="shared" si="32"/>
        <v>1</v>
      </c>
      <c r="EM7" s="192">
        <f t="shared" si="33"/>
        <v>5</v>
      </c>
    </row>
    <row r="8" spans="1:143" ht="15.75" x14ac:dyDescent="0.25">
      <c r="A8" s="192">
        <v>3</v>
      </c>
      <c r="B8" s="117" t="s">
        <v>124</v>
      </c>
      <c r="C8" s="162" t="s">
        <v>165</v>
      </c>
      <c r="D8" s="193" t="s">
        <v>204</v>
      </c>
      <c r="E8" s="118">
        <v>0</v>
      </c>
      <c r="F8" s="118">
        <v>0</v>
      </c>
      <c r="G8" s="118">
        <v>1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  <c r="O8" s="118">
        <v>-98</v>
      </c>
      <c r="P8" s="118">
        <f t="shared" si="0"/>
        <v>0</v>
      </c>
      <c r="Q8" s="118">
        <f t="shared" si="1"/>
        <v>1</v>
      </c>
      <c r="R8" s="118">
        <v>1</v>
      </c>
      <c r="S8" s="118">
        <v>1</v>
      </c>
      <c r="T8" s="118">
        <v>1</v>
      </c>
      <c r="U8" s="118">
        <v>1</v>
      </c>
      <c r="V8" s="118">
        <v>0</v>
      </c>
      <c r="W8" s="118">
        <v>1</v>
      </c>
      <c r="X8" s="118">
        <v>1</v>
      </c>
      <c r="Y8" s="118">
        <v>1</v>
      </c>
      <c r="Z8" s="118">
        <v>0</v>
      </c>
      <c r="AA8" s="118">
        <v>0</v>
      </c>
      <c r="AB8" s="118">
        <v>0</v>
      </c>
      <c r="AC8" s="118">
        <v>0</v>
      </c>
      <c r="AD8" s="118">
        <v>1</v>
      </c>
      <c r="AE8" s="118">
        <f t="shared" si="2"/>
        <v>7</v>
      </c>
      <c r="AF8" s="118">
        <v>0</v>
      </c>
      <c r="AG8" s="118">
        <v>1</v>
      </c>
      <c r="AH8" s="118">
        <v>1</v>
      </c>
      <c r="AI8" s="118">
        <v>1</v>
      </c>
      <c r="AJ8" s="118">
        <v>-98</v>
      </c>
      <c r="AK8" s="118">
        <v>-98</v>
      </c>
      <c r="AL8" s="118">
        <v>-98</v>
      </c>
      <c r="AM8" s="194">
        <v>43376</v>
      </c>
      <c r="AN8" s="200">
        <v>43390</v>
      </c>
      <c r="AO8" s="118">
        <v>15</v>
      </c>
      <c r="AP8" s="118">
        <v>0</v>
      </c>
      <c r="AQ8" s="118">
        <v>1</v>
      </c>
      <c r="AR8" s="118">
        <v>0</v>
      </c>
      <c r="AS8" s="118">
        <f t="shared" si="3"/>
        <v>7</v>
      </c>
      <c r="AT8" s="194">
        <v>43376</v>
      </c>
      <c r="AU8" s="118">
        <f t="shared" si="4"/>
        <v>0</v>
      </c>
      <c r="AV8" s="194">
        <v>43376</v>
      </c>
      <c r="AW8" s="118">
        <v>-99</v>
      </c>
      <c r="AX8" s="200">
        <v>43391</v>
      </c>
      <c r="AY8" s="118">
        <v>0</v>
      </c>
      <c r="AZ8" s="118">
        <v>1</v>
      </c>
      <c r="BA8" s="118">
        <v>1</v>
      </c>
      <c r="BB8" s="118">
        <v>1</v>
      </c>
      <c r="BC8" s="118">
        <v>1</v>
      </c>
      <c r="BD8" s="118">
        <v>0</v>
      </c>
      <c r="BE8" s="118">
        <v>0</v>
      </c>
      <c r="BF8" s="118">
        <v>0</v>
      </c>
      <c r="BG8" s="118">
        <v>0</v>
      </c>
      <c r="BH8" s="118">
        <v>3</v>
      </c>
      <c r="BI8" s="118" t="s">
        <v>305</v>
      </c>
      <c r="BJ8" s="118"/>
      <c r="BK8" s="118"/>
      <c r="BL8" s="118"/>
      <c r="BM8" s="118"/>
      <c r="BN8" s="118"/>
      <c r="BO8" s="118"/>
      <c r="BP8" s="118">
        <v>0</v>
      </c>
      <c r="BQ8" s="118">
        <v>0</v>
      </c>
      <c r="BR8" s="118">
        <v>0</v>
      </c>
      <c r="BS8" s="118">
        <v>0</v>
      </c>
      <c r="BT8" s="118">
        <v>1</v>
      </c>
      <c r="BU8" s="118">
        <v>0</v>
      </c>
      <c r="BV8" s="118">
        <v>0</v>
      </c>
      <c r="BW8" s="118">
        <f t="shared" si="5"/>
        <v>1</v>
      </c>
      <c r="BX8" s="118">
        <v>16</v>
      </c>
      <c r="BY8" s="183">
        <v>0</v>
      </c>
      <c r="BZ8" s="118">
        <v>1</v>
      </c>
      <c r="CA8" s="118">
        <v>2</v>
      </c>
      <c r="CB8" s="118">
        <v>1</v>
      </c>
      <c r="CC8" s="118">
        <v>1</v>
      </c>
      <c r="CD8" s="118">
        <v>1</v>
      </c>
      <c r="CE8" s="183">
        <v>1</v>
      </c>
      <c r="CF8" s="118">
        <v>1</v>
      </c>
      <c r="CG8" s="118">
        <v>-98</v>
      </c>
      <c r="CH8" s="118">
        <v>1</v>
      </c>
      <c r="CI8" s="118">
        <v>1</v>
      </c>
      <c r="CJ8" s="118">
        <v>1</v>
      </c>
      <c r="CK8" s="118">
        <v>1</v>
      </c>
      <c r="CL8" s="200">
        <v>43391</v>
      </c>
      <c r="CM8" s="200"/>
      <c r="CN8" s="200">
        <v>43404</v>
      </c>
      <c r="CO8" s="196">
        <f>IF(NOT(ISBLANK(CN8)),CN8,IF(NOT(ISBLANK(CM8)),CM8,))</f>
        <v>43404</v>
      </c>
      <c r="CP8" s="197">
        <f t="shared" si="6"/>
        <v>1</v>
      </c>
      <c r="CQ8" s="197">
        <f t="shared" si="7"/>
        <v>14</v>
      </c>
      <c r="CR8" s="118">
        <v>0</v>
      </c>
      <c r="CS8" s="118">
        <v>1</v>
      </c>
      <c r="CT8" s="118">
        <v>1</v>
      </c>
      <c r="CU8" s="183">
        <v>0</v>
      </c>
      <c r="CV8" s="183">
        <v>1</v>
      </c>
      <c r="CW8" s="187" t="s">
        <v>375</v>
      </c>
      <c r="CX8" s="187"/>
      <c r="CY8" s="187" t="s">
        <v>396</v>
      </c>
      <c r="CZ8" s="118"/>
      <c r="DA8" s="118">
        <v>2</v>
      </c>
      <c r="DB8" s="118">
        <v>-98</v>
      </c>
      <c r="DC8" s="118">
        <v>2</v>
      </c>
      <c r="DD8" s="118">
        <v>-98</v>
      </c>
      <c r="DE8" s="118">
        <v>-98</v>
      </c>
      <c r="DF8" s="118">
        <v>-98</v>
      </c>
      <c r="DG8" s="118">
        <v>0</v>
      </c>
      <c r="DH8" s="118">
        <v>0</v>
      </c>
      <c r="DI8" s="118">
        <v>0</v>
      </c>
      <c r="DJ8" s="118">
        <v>2</v>
      </c>
      <c r="DK8" s="118">
        <v>0</v>
      </c>
      <c r="DL8" s="198">
        <v>43376</v>
      </c>
      <c r="DM8" s="203">
        <v>43390</v>
      </c>
      <c r="DN8" s="192">
        <f t="shared" si="8"/>
        <v>0</v>
      </c>
      <c r="DO8" s="192">
        <f t="shared" si="9"/>
        <v>0</v>
      </c>
      <c r="DP8" s="192">
        <f t="shared" si="10"/>
        <v>0</v>
      </c>
      <c r="DQ8" s="192">
        <f t="shared" si="11"/>
        <v>0</v>
      </c>
      <c r="DR8" s="192">
        <f t="shared" si="12"/>
        <v>1</v>
      </c>
      <c r="DS8" s="192">
        <f t="shared" si="13"/>
        <v>1</v>
      </c>
      <c r="DT8" s="192">
        <f t="shared" si="14"/>
        <v>1</v>
      </c>
      <c r="DU8" s="192">
        <f t="shared" si="15"/>
        <v>1</v>
      </c>
      <c r="DV8" s="192">
        <f t="shared" si="16"/>
        <v>1</v>
      </c>
      <c r="DW8" s="192">
        <f t="shared" si="17"/>
        <v>0</v>
      </c>
      <c r="DX8" s="192">
        <f t="shared" si="18"/>
        <v>1</v>
      </c>
      <c r="DY8" s="192">
        <f t="shared" si="19"/>
        <v>1</v>
      </c>
      <c r="DZ8" s="192">
        <f t="shared" si="20"/>
        <v>1</v>
      </c>
      <c r="EA8" s="192">
        <f t="shared" si="21"/>
        <v>0</v>
      </c>
      <c r="EB8" s="192">
        <f t="shared" si="22"/>
        <v>0</v>
      </c>
      <c r="EC8" s="192">
        <f t="shared" si="23"/>
        <v>0</v>
      </c>
      <c r="ED8" s="192">
        <f t="shared" si="24"/>
        <v>0</v>
      </c>
      <c r="EE8" s="192">
        <f t="shared" si="25"/>
        <v>1</v>
      </c>
      <c r="EF8" s="192">
        <f t="shared" si="26"/>
        <v>0</v>
      </c>
      <c r="EG8" s="192">
        <f t="shared" si="27"/>
        <v>1</v>
      </c>
      <c r="EH8" s="192">
        <f t="shared" si="28"/>
        <v>0</v>
      </c>
      <c r="EI8" s="192">
        <f t="shared" si="29"/>
        <v>1</v>
      </c>
      <c r="EJ8" s="192">
        <f t="shared" si="30"/>
        <v>1</v>
      </c>
      <c r="EK8" s="192">
        <f t="shared" si="31"/>
        <v>1</v>
      </c>
      <c r="EL8" s="192">
        <f t="shared" si="32"/>
        <v>1</v>
      </c>
      <c r="EM8" s="192">
        <f t="shared" si="33"/>
        <v>6</v>
      </c>
    </row>
    <row r="9" spans="1:143" ht="15.75" x14ac:dyDescent="0.25">
      <c r="A9" s="192">
        <v>4</v>
      </c>
      <c r="B9" s="117" t="s">
        <v>125</v>
      </c>
      <c r="C9" s="162" t="s">
        <v>166</v>
      </c>
      <c r="D9" s="199" t="s">
        <v>504</v>
      </c>
      <c r="E9" s="118">
        <v>0</v>
      </c>
      <c r="F9" s="118">
        <v>0</v>
      </c>
      <c r="G9" s="118">
        <v>1</v>
      </c>
      <c r="H9" s="118">
        <v>0</v>
      </c>
      <c r="I9" s="118">
        <v>0</v>
      </c>
      <c r="J9" s="118">
        <v>0</v>
      </c>
      <c r="K9" s="118">
        <v>1</v>
      </c>
      <c r="L9" s="118">
        <v>0</v>
      </c>
      <c r="M9" s="118">
        <v>0</v>
      </c>
      <c r="N9" s="118">
        <v>0</v>
      </c>
      <c r="O9" s="118">
        <v>-98</v>
      </c>
      <c r="P9" s="118">
        <f t="shared" si="0"/>
        <v>0</v>
      </c>
      <c r="Q9" s="118">
        <f t="shared" si="1"/>
        <v>2</v>
      </c>
      <c r="R9" s="118">
        <v>1</v>
      </c>
      <c r="S9" s="118">
        <v>1</v>
      </c>
      <c r="T9" s="118">
        <v>1</v>
      </c>
      <c r="U9" s="118">
        <v>1</v>
      </c>
      <c r="V9" s="118">
        <v>0</v>
      </c>
      <c r="W9" s="118">
        <v>1</v>
      </c>
      <c r="X9" s="118">
        <v>0</v>
      </c>
      <c r="Y9" s="118">
        <v>1</v>
      </c>
      <c r="Z9" s="118">
        <v>1</v>
      </c>
      <c r="AA9" s="118">
        <v>0</v>
      </c>
      <c r="AB9" s="118">
        <v>1</v>
      </c>
      <c r="AC9" s="118">
        <v>0</v>
      </c>
      <c r="AD9" s="118">
        <v>1</v>
      </c>
      <c r="AE9" s="118">
        <f t="shared" si="2"/>
        <v>7</v>
      </c>
      <c r="AF9" s="118">
        <v>0</v>
      </c>
      <c r="AG9" s="118">
        <v>0</v>
      </c>
      <c r="AH9" s="118">
        <v>0</v>
      </c>
      <c r="AI9" s="118">
        <v>1</v>
      </c>
      <c r="AJ9" s="118">
        <v>-99</v>
      </c>
      <c r="AK9" s="118">
        <v>-99</v>
      </c>
      <c r="AL9" s="118">
        <v>-99</v>
      </c>
      <c r="AM9" s="194">
        <v>43378</v>
      </c>
      <c r="AN9" s="200">
        <v>43395</v>
      </c>
      <c r="AO9" s="118">
        <f>AN9-AM9</f>
        <v>17</v>
      </c>
      <c r="AP9" s="118">
        <v>1</v>
      </c>
      <c r="AQ9" s="118">
        <v>1</v>
      </c>
      <c r="AR9" s="118">
        <v>0</v>
      </c>
      <c r="AS9" s="118">
        <f t="shared" si="3"/>
        <v>3</v>
      </c>
      <c r="AT9" s="194">
        <v>43378</v>
      </c>
      <c r="AU9" s="118">
        <f t="shared" si="4"/>
        <v>0</v>
      </c>
      <c r="AV9" s="118">
        <v>-99</v>
      </c>
      <c r="AW9" s="118">
        <v>-99</v>
      </c>
      <c r="AX9" s="194">
        <v>43956</v>
      </c>
      <c r="AY9" s="118">
        <v>0</v>
      </c>
      <c r="AZ9" s="118">
        <v>0</v>
      </c>
      <c r="BA9" s="118">
        <v>1</v>
      </c>
      <c r="BB9" s="118">
        <v>1</v>
      </c>
      <c r="BC9" s="118">
        <v>1</v>
      </c>
      <c r="BD9" s="118">
        <v>-99</v>
      </c>
      <c r="BE9" s="118">
        <v>-99</v>
      </c>
      <c r="BF9" s="118">
        <v>-99</v>
      </c>
      <c r="BG9" s="118">
        <v>-99</v>
      </c>
      <c r="BH9" s="118">
        <v>-99</v>
      </c>
      <c r="BI9" s="118">
        <v>-98</v>
      </c>
      <c r="BJ9" s="118"/>
      <c r="BK9" s="118"/>
      <c r="BL9" s="118"/>
      <c r="BM9" s="118"/>
      <c r="BN9" s="118"/>
      <c r="BO9" s="118"/>
      <c r="BP9" s="118">
        <v>-99</v>
      </c>
      <c r="BQ9" s="118">
        <v>-99</v>
      </c>
      <c r="BR9" s="118">
        <v>-99</v>
      </c>
      <c r="BS9" s="118">
        <v>-99</v>
      </c>
      <c r="BT9" s="118">
        <v>-99</v>
      </c>
      <c r="BU9" s="118">
        <v>-99</v>
      </c>
      <c r="BV9" s="118">
        <v>-99</v>
      </c>
      <c r="BW9" s="118">
        <f t="shared" si="5"/>
        <v>0</v>
      </c>
      <c r="BX9" s="204">
        <f>AX9-AT9+1</f>
        <v>579</v>
      </c>
      <c r="BY9" s="183">
        <v>1</v>
      </c>
      <c r="BZ9" s="118">
        <v>1</v>
      </c>
      <c r="CA9" s="118">
        <v>2</v>
      </c>
      <c r="CB9" s="118">
        <v>1</v>
      </c>
      <c r="CC9" s="118">
        <v>1</v>
      </c>
      <c r="CD9" s="118">
        <v>1</v>
      </c>
      <c r="CE9" s="183">
        <v>1</v>
      </c>
      <c r="CF9" s="118">
        <v>1</v>
      </c>
      <c r="CG9" s="118">
        <v>-98</v>
      </c>
      <c r="CH9" s="118">
        <v>1</v>
      </c>
      <c r="CI9" s="118">
        <v>1</v>
      </c>
      <c r="CJ9" s="118">
        <v>1</v>
      </c>
      <c r="CK9" s="118">
        <v>1</v>
      </c>
      <c r="CL9" s="200">
        <v>43397</v>
      </c>
      <c r="CM9" s="118"/>
      <c r="CN9" s="118"/>
      <c r="CO9" s="196"/>
      <c r="CP9" s="197">
        <f t="shared" si="6"/>
        <v>0</v>
      </c>
      <c r="CQ9" s="197">
        <f t="shared" si="7"/>
        <v>-99</v>
      </c>
      <c r="CR9" s="118">
        <v>-997</v>
      </c>
      <c r="CS9" s="118">
        <v>1</v>
      </c>
      <c r="CT9" s="118">
        <v>0</v>
      </c>
      <c r="CU9" s="183">
        <v>1</v>
      </c>
      <c r="CV9" s="183">
        <v>0</v>
      </c>
      <c r="CW9" s="187" t="s">
        <v>376</v>
      </c>
      <c r="CX9" s="187"/>
      <c r="CY9" s="187" t="s">
        <v>397</v>
      </c>
      <c r="CZ9" s="118"/>
      <c r="DA9" s="118">
        <v>11</v>
      </c>
      <c r="DB9" s="118">
        <v>-98</v>
      </c>
      <c r="DC9" s="118">
        <v>39</v>
      </c>
      <c r="DD9" s="118">
        <v>-98</v>
      </c>
      <c r="DE9" s="118">
        <v>-98</v>
      </c>
      <c r="DF9" s="118">
        <v>-99</v>
      </c>
      <c r="DG9" s="118">
        <v>0</v>
      </c>
      <c r="DH9" s="118">
        <v>24</v>
      </c>
      <c r="DI9" s="118">
        <v>0</v>
      </c>
      <c r="DJ9" s="118">
        <v>7</v>
      </c>
      <c r="DK9" s="118">
        <v>8</v>
      </c>
      <c r="DL9" s="203">
        <v>43378</v>
      </c>
      <c r="DM9" s="203">
        <v>43395</v>
      </c>
      <c r="DN9" s="192">
        <f t="shared" si="8"/>
        <v>0</v>
      </c>
      <c r="DO9" s="192">
        <f t="shared" si="9"/>
        <v>0</v>
      </c>
      <c r="DP9" s="192">
        <f t="shared" si="10"/>
        <v>0</v>
      </c>
      <c r="DQ9" s="192">
        <f t="shared" si="11"/>
        <v>0</v>
      </c>
      <c r="DR9" s="192">
        <f t="shared" si="12"/>
        <v>1</v>
      </c>
      <c r="DS9" s="192">
        <f t="shared" si="13"/>
        <v>1</v>
      </c>
      <c r="DT9" s="192">
        <f t="shared" si="14"/>
        <v>1</v>
      </c>
      <c r="DU9" s="192">
        <f t="shared" si="15"/>
        <v>1</v>
      </c>
      <c r="DV9" s="192">
        <f t="shared" si="16"/>
        <v>1</v>
      </c>
      <c r="DW9" s="192">
        <f t="shared" si="17"/>
        <v>0</v>
      </c>
      <c r="DX9" s="192">
        <f t="shared" si="18"/>
        <v>1</v>
      </c>
      <c r="DY9" s="192">
        <f t="shared" si="19"/>
        <v>0</v>
      </c>
      <c r="DZ9" s="192">
        <f t="shared" si="20"/>
        <v>1</v>
      </c>
      <c r="EA9" s="192">
        <f t="shared" si="21"/>
        <v>1</v>
      </c>
      <c r="EB9" s="192">
        <f t="shared" si="22"/>
        <v>0</v>
      </c>
      <c r="EC9" s="192">
        <f t="shared" si="23"/>
        <v>1</v>
      </c>
      <c r="ED9" s="192">
        <f t="shared" si="24"/>
        <v>0</v>
      </c>
      <c r="EE9" s="192">
        <f t="shared" si="25"/>
        <v>0</v>
      </c>
      <c r="EF9" s="192">
        <f t="shared" si="26"/>
        <v>0</v>
      </c>
      <c r="EG9" s="192">
        <f t="shared" si="27"/>
        <v>1</v>
      </c>
      <c r="EH9" s="192">
        <f t="shared" si="28"/>
        <v>0</v>
      </c>
      <c r="EI9" s="192">
        <f t="shared" si="29"/>
        <v>1</v>
      </c>
      <c r="EJ9" s="192">
        <f t="shared" si="30"/>
        <v>0</v>
      </c>
      <c r="EK9" s="192">
        <f t="shared" si="31"/>
        <v>0</v>
      </c>
      <c r="EL9" s="192">
        <f t="shared" si="32"/>
        <v>1</v>
      </c>
      <c r="EM9" s="192">
        <f t="shared" si="33"/>
        <v>4</v>
      </c>
    </row>
    <row r="10" spans="1:143" ht="15.75" x14ac:dyDescent="0.25">
      <c r="A10" s="192">
        <v>5</v>
      </c>
      <c r="B10" s="117" t="s">
        <v>126</v>
      </c>
      <c r="C10" s="162" t="s">
        <v>167</v>
      </c>
      <c r="D10" s="199" t="s">
        <v>167</v>
      </c>
      <c r="E10" s="118">
        <v>1</v>
      </c>
      <c r="F10" s="118">
        <v>0</v>
      </c>
      <c r="G10" s="118">
        <v>1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-98</v>
      </c>
      <c r="P10" s="118">
        <f t="shared" si="0"/>
        <v>1</v>
      </c>
      <c r="Q10" s="118">
        <f t="shared" si="1"/>
        <v>2</v>
      </c>
      <c r="R10" s="118">
        <v>1</v>
      </c>
      <c r="S10" s="118">
        <v>1</v>
      </c>
      <c r="T10" s="118">
        <v>1</v>
      </c>
      <c r="U10" s="118">
        <v>1</v>
      </c>
      <c r="V10" s="118">
        <v>0</v>
      </c>
      <c r="W10" s="118">
        <v>1</v>
      </c>
      <c r="X10" s="118">
        <v>1</v>
      </c>
      <c r="Y10" s="118">
        <v>0</v>
      </c>
      <c r="Z10" s="118">
        <v>0</v>
      </c>
      <c r="AA10" s="118">
        <v>0</v>
      </c>
      <c r="AB10" s="118">
        <v>1</v>
      </c>
      <c r="AC10" s="118">
        <v>1</v>
      </c>
      <c r="AD10" s="118">
        <v>1</v>
      </c>
      <c r="AE10" s="118">
        <f t="shared" si="2"/>
        <v>6</v>
      </c>
      <c r="AF10" s="118">
        <v>0</v>
      </c>
      <c r="AG10" s="118">
        <v>1</v>
      </c>
      <c r="AH10" s="118">
        <v>0</v>
      </c>
      <c r="AI10" s="118">
        <v>1</v>
      </c>
      <c r="AJ10" s="118">
        <v>1</v>
      </c>
      <c r="AK10" s="118">
        <v>0</v>
      </c>
      <c r="AL10" s="118">
        <v>0</v>
      </c>
      <c r="AM10" s="200">
        <v>43383</v>
      </c>
      <c r="AN10" s="200">
        <v>43404</v>
      </c>
      <c r="AO10" s="118">
        <v>22</v>
      </c>
      <c r="AP10" s="118">
        <v>1</v>
      </c>
      <c r="AQ10" s="118">
        <v>1</v>
      </c>
      <c r="AR10" s="118">
        <v>0</v>
      </c>
      <c r="AS10" s="118">
        <f t="shared" si="3"/>
        <v>4</v>
      </c>
      <c r="AT10" s="194">
        <v>43382</v>
      </c>
      <c r="AU10" s="118">
        <f t="shared" si="4"/>
        <v>1</v>
      </c>
      <c r="AV10" s="118">
        <v>-99</v>
      </c>
      <c r="AW10" s="118">
        <v>-99</v>
      </c>
      <c r="AX10" s="194">
        <v>43941</v>
      </c>
      <c r="AY10" s="118">
        <v>0</v>
      </c>
      <c r="AZ10" s="118">
        <v>1</v>
      </c>
      <c r="BA10" s="118">
        <v>1</v>
      </c>
      <c r="BB10" s="118">
        <v>1</v>
      </c>
      <c r="BC10" s="118">
        <v>1</v>
      </c>
      <c r="BD10" s="118">
        <v>-99</v>
      </c>
      <c r="BE10" s="118">
        <v>-99</v>
      </c>
      <c r="BF10" s="118">
        <v>-99</v>
      </c>
      <c r="BG10" s="118">
        <v>-99</v>
      </c>
      <c r="BH10" s="118">
        <v>-99</v>
      </c>
      <c r="BI10" s="118">
        <v>-98</v>
      </c>
      <c r="BJ10" s="118"/>
      <c r="BK10" s="118"/>
      <c r="BL10" s="118"/>
      <c r="BM10" s="118"/>
      <c r="BN10" s="118"/>
      <c r="BO10" s="118"/>
      <c r="BP10" s="118">
        <v>-99</v>
      </c>
      <c r="BQ10" s="118">
        <v>-99</v>
      </c>
      <c r="BR10" s="118">
        <v>-99</v>
      </c>
      <c r="BS10" s="118">
        <v>-99</v>
      </c>
      <c r="BT10" s="118">
        <v>-99</v>
      </c>
      <c r="BU10" s="118">
        <v>-99</v>
      </c>
      <c r="BV10" s="118">
        <v>-99</v>
      </c>
      <c r="BW10" s="118">
        <f t="shared" si="5"/>
        <v>0</v>
      </c>
      <c r="BX10" s="204">
        <f>AX10-AT10+1</f>
        <v>560</v>
      </c>
      <c r="BY10" s="183">
        <v>1</v>
      </c>
      <c r="BZ10" s="118">
        <v>1</v>
      </c>
      <c r="CA10" s="118">
        <v>1</v>
      </c>
      <c r="CB10" s="118">
        <v>1</v>
      </c>
      <c r="CC10" s="118">
        <v>1</v>
      </c>
      <c r="CD10" s="118">
        <v>0</v>
      </c>
      <c r="CE10" s="183">
        <v>1</v>
      </c>
      <c r="CF10" s="118">
        <v>1</v>
      </c>
      <c r="CG10" s="118">
        <v>-99</v>
      </c>
      <c r="CH10" s="118">
        <v>-99</v>
      </c>
      <c r="CI10" s="118">
        <v>-99</v>
      </c>
      <c r="CJ10" s="118">
        <v>-99</v>
      </c>
      <c r="CK10" s="118">
        <v>1</v>
      </c>
      <c r="CL10" s="194">
        <v>43941</v>
      </c>
      <c r="CM10" s="118"/>
      <c r="CN10" s="118"/>
      <c r="CO10" s="196"/>
      <c r="CP10" s="197">
        <f t="shared" si="6"/>
        <v>0</v>
      </c>
      <c r="CQ10" s="197">
        <f t="shared" si="7"/>
        <v>-99</v>
      </c>
      <c r="CR10" s="118">
        <v>0</v>
      </c>
      <c r="CS10" s="118">
        <v>1</v>
      </c>
      <c r="CT10" s="118">
        <v>0</v>
      </c>
      <c r="CU10" s="183">
        <v>0</v>
      </c>
      <c r="CV10" s="183">
        <v>0</v>
      </c>
      <c r="CW10" s="187" t="s">
        <v>375</v>
      </c>
      <c r="CX10" s="187"/>
      <c r="CY10" s="187" t="s">
        <v>398</v>
      </c>
      <c r="CZ10" s="118">
        <v>-998</v>
      </c>
      <c r="DA10" s="118">
        <v>-998</v>
      </c>
      <c r="DB10" s="118">
        <v>-98</v>
      </c>
      <c r="DC10" s="118">
        <v>-98</v>
      </c>
      <c r="DD10" s="118">
        <v>-98</v>
      </c>
      <c r="DE10" s="118">
        <v>-98</v>
      </c>
      <c r="DF10" s="118">
        <v>-98</v>
      </c>
      <c r="DG10" s="118">
        <v>-98</v>
      </c>
      <c r="DH10" s="118">
        <v>-98</v>
      </c>
      <c r="DI10" s="118">
        <v>-98</v>
      </c>
      <c r="DJ10" s="118">
        <v>-98</v>
      </c>
      <c r="DK10" s="118">
        <v>-98</v>
      </c>
      <c r="DL10" s="203">
        <v>43383</v>
      </c>
      <c r="DM10" s="203">
        <v>43404</v>
      </c>
      <c r="DN10" s="192">
        <f t="shared" si="8"/>
        <v>0</v>
      </c>
      <c r="DO10" s="192">
        <f t="shared" si="9"/>
        <v>0</v>
      </c>
      <c r="DP10" s="192">
        <f t="shared" si="10"/>
        <v>0</v>
      </c>
      <c r="DQ10" s="192">
        <f t="shared" si="11"/>
        <v>1</v>
      </c>
      <c r="DR10" s="192">
        <f t="shared" si="12"/>
        <v>0</v>
      </c>
      <c r="DS10" s="192">
        <f t="shared" si="13"/>
        <v>1</v>
      </c>
      <c r="DT10" s="192">
        <f t="shared" si="14"/>
        <v>1</v>
      </c>
      <c r="DU10" s="192">
        <f t="shared" si="15"/>
        <v>1</v>
      </c>
      <c r="DV10" s="192">
        <f t="shared" si="16"/>
        <v>1</v>
      </c>
      <c r="DW10" s="192">
        <f t="shared" si="17"/>
        <v>0</v>
      </c>
      <c r="DX10" s="192">
        <f t="shared" si="18"/>
        <v>1</v>
      </c>
      <c r="DY10" s="192">
        <f t="shared" si="19"/>
        <v>1</v>
      </c>
      <c r="DZ10" s="192">
        <f t="shared" si="20"/>
        <v>0</v>
      </c>
      <c r="EA10" s="192">
        <f t="shared" si="21"/>
        <v>0</v>
      </c>
      <c r="EB10" s="192">
        <f t="shared" si="22"/>
        <v>0</v>
      </c>
      <c r="EC10" s="192">
        <f t="shared" si="23"/>
        <v>1</v>
      </c>
      <c r="ED10" s="192">
        <f t="shared" si="24"/>
        <v>1</v>
      </c>
      <c r="EE10" s="192">
        <f t="shared" si="25"/>
        <v>1</v>
      </c>
      <c r="EF10" s="192">
        <f t="shared" si="26"/>
        <v>1</v>
      </c>
      <c r="EG10" s="192">
        <f t="shared" si="27"/>
        <v>1</v>
      </c>
      <c r="EH10" s="192">
        <f t="shared" si="28"/>
        <v>0</v>
      </c>
      <c r="EI10" s="192">
        <f t="shared" si="29"/>
        <v>1</v>
      </c>
      <c r="EJ10" s="192">
        <f t="shared" si="30"/>
        <v>0</v>
      </c>
      <c r="EK10" s="192">
        <f t="shared" si="31"/>
        <v>0</v>
      </c>
      <c r="EL10" s="192">
        <f t="shared" si="32"/>
        <v>0</v>
      </c>
      <c r="EM10" s="192">
        <f t="shared" si="33"/>
        <v>5</v>
      </c>
    </row>
    <row r="11" spans="1:143" ht="15.75" x14ac:dyDescent="0.25">
      <c r="A11" s="192">
        <v>6</v>
      </c>
      <c r="B11" s="117" t="s">
        <v>127</v>
      </c>
      <c r="C11" s="162" t="s">
        <v>168</v>
      </c>
      <c r="D11" s="117"/>
      <c r="E11" s="118">
        <v>0</v>
      </c>
      <c r="F11" s="118">
        <v>0</v>
      </c>
      <c r="G11" s="118">
        <v>1</v>
      </c>
      <c r="H11" s="118">
        <v>0</v>
      </c>
      <c r="I11" s="118">
        <v>0</v>
      </c>
      <c r="J11" s="118">
        <v>0</v>
      </c>
      <c r="K11" s="118">
        <v>1</v>
      </c>
      <c r="L11" s="118">
        <v>0</v>
      </c>
      <c r="M11" s="118">
        <v>0</v>
      </c>
      <c r="N11" s="118">
        <v>0</v>
      </c>
      <c r="O11" s="118">
        <v>-98</v>
      </c>
      <c r="P11" s="118">
        <f t="shared" si="0"/>
        <v>0</v>
      </c>
      <c r="Q11" s="118">
        <f t="shared" si="1"/>
        <v>2</v>
      </c>
      <c r="R11" s="118">
        <v>1</v>
      </c>
      <c r="S11" s="118">
        <v>1</v>
      </c>
      <c r="T11" s="118">
        <v>1</v>
      </c>
      <c r="U11" s="118">
        <v>1</v>
      </c>
      <c r="V11" s="118">
        <v>0</v>
      </c>
      <c r="W11" s="118">
        <v>1</v>
      </c>
      <c r="X11" s="118">
        <v>0</v>
      </c>
      <c r="Y11" s="118">
        <v>1</v>
      </c>
      <c r="Z11" s="118">
        <v>1</v>
      </c>
      <c r="AA11" s="118">
        <v>0</v>
      </c>
      <c r="AB11" s="118">
        <v>1</v>
      </c>
      <c r="AC11" s="118">
        <v>0</v>
      </c>
      <c r="AD11" s="118">
        <v>1</v>
      </c>
      <c r="AE11" s="118">
        <f t="shared" si="2"/>
        <v>7</v>
      </c>
      <c r="AF11" s="118">
        <v>0</v>
      </c>
      <c r="AG11" s="118">
        <v>0</v>
      </c>
      <c r="AH11" s="118">
        <v>0</v>
      </c>
      <c r="AI11" s="118">
        <v>1</v>
      </c>
      <c r="AJ11" s="118">
        <v>-99</v>
      </c>
      <c r="AK11" s="118">
        <v>-99</v>
      </c>
      <c r="AL11" s="118">
        <v>-99</v>
      </c>
      <c r="AM11" s="194">
        <v>43383</v>
      </c>
      <c r="AN11" s="200">
        <v>43395</v>
      </c>
      <c r="AO11" s="118">
        <f>AN11-AM11</f>
        <v>12</v>
      </c>
      <c r="AP11" s="118">
        <v>1</v>
      </c>
      <c r="AQ11" s="118">
        <v>1</v>
      </c>
      <c r="AR11" s="118">
        <v>0</v>
      </c>
      <c r="AS11" s="118">
        <f t="shared" si="3"/>
        <v>2</v>
      </c>
      <c r="AT11" s="194">
        <v>43383</v>
      </c>
      <c r="AU11" s="118">
        <f t="shared" si="4"/>
        <v>0</v>
      </c>
      <c r="AV11" s="118">
        <v>-99</v>
      </c>
      <c r="AW11" s="118">
        <v>-99</v>
      </c>
      <c r="AX11" s="194">
        <v>43956</v>
      </c>
      <c r="AY11" s="118">
        <v>0</v>
      </c>
      <c r="AZ11" s="118">
        <v>0</v>
      </c>
      <c r="BA11" s="118">
        <v>1</v>
      </c>
      <c r="BB11" s="118">
        <v>0</v>
      </c>
      <c r="BC11" s="118">
        <v>1</v>
      </c>
      <c r="BD11" s="118">
        <v>-99</v>
      </c>
      <c r="BE11" s="118">
        <v>-99</v>
      </c>
      <c r="BF11" s="118">
        <v>-99</v>
      </c>
      <c r="BG11" s="118">
        <v>-99</v>
      </c>
      <c r="BH11" s="118">
        <v>-99</v>
      </c>
      <c r="BI11" s="118">
        <v>-98</v>
      </c>
      <c r="BJ11" s="118"/>
      <c r="BK11" s="118"/>
      <c r="BL11" s="118"/>
      <c r="BM11" s="118"/>
      <c r="BN11" s="118"/>
      <c r="BO11" s="118"/>
      <c r="BP11" s="118">
        <v>-99</v>
      </c>
      <c r="BQ11" s="118">
        <v>-99</v>
      </c>
      <c r="BR11" s="118">
        <v>-99</v>
      </c>
      <c r="BS11" s="118">
        <v>-99</v>
      </c>
      <c r="BT11" s="118">
        <v>-99</v>
      </c>
      <c r="BU11" s="118">
        <v>-99</v>
      </c>
      <c r="BV11" s="118">
        <v>-99</v>
      </c>
      <c r="BW11" s="118">
        <f t="shared" si="5"/>
        <v>0</v>
      </c>
      <c r="BX11" s="204">
        <f>AX11-AT11+1</f>
        <v>574</v>
      </c>
      <c r="BY11" s="183">
        <v>1</v>
      </c>
      <c r="BZ11" s="118">
        <v>1</v>
      </c>
      <c r="CA11" s="118">
        <v>2</v>
      </c>
      <c r="CB11" s="118">
        <v>1</v>
      </c>
      <c r="CC11" s="118">
        <v>1</v>
      </c>
      <c r="CD11" s="118">
        <v>1</v>
      </c>
      <c r="CE11" s="183">
        <v>1</v>
      </c>
      <c r="CF11" s="118">
        <v>1</v>
      </c>
      <c r="CG11" s="118">
        <v>-98</v>
      </c>
      <c r="CH11" s="118">
        <v>1</v>
      </c>
      <c r="CI11" s="118">
        <v>1</v>
      </c>
      <c r="CJ11" s="118">
        <v>1</v>
      </c>
      <c r="CK11" s="118">
        <v>1</v>
      </c>
      <c r="CL11" s="200">
        <v>43397</v>
      </c>
      <c r="CM11" s="118"/>
      <c r="CN11" s="118"/>
      <c r="CO11" s="196"/>
      <c r="CP11" s="197">
        <f t="shared" si="6"/>
        <v>0</v>
      </c>
      <c r="CQ11" s="197">
        <f t="shared" si="7"/>
        <v>-99</v>
      </c>
      <c r="CR11" s="118">
        <v>-997</v>
      </c>
      <c r="CS11" s="118">
        <v>1</v>
      </c>
      <c r="CT11" s="118">
        <v>-997</v>
      </c>
      <c r="CU11" s="183">
        <v>1</v>
      </c>
      <c r="CV11" s="183">
        <v>0</v>
      </c>
      <c r="CW11" s="187" t="s">
        <v>376</v>
      </c>
      <c r="CX11" s="187"/>
      <c r="CY11" s="187" t="s">
        <v>397</v>
      </c>
      <c r="CZ11" s="118"/>
      <c r="DA11" s="118">
        <v>3</v>
      </c>
      <c r="DB11" s="118">
        <v>-98</v>
      </c>
      <c r="DC11" s="118">
        <v>16</v>
      </c>
      <c r="DD11" s="118">
        <v>-98</v>
      </c>
      <c r="DE11" s="118">
        <v>-98</v>
      </c>
      <c r="DF11" s="118">
        <v>-99</v>
      </c>
      <c r="DG11" s="118">
        <v>0</v>
      </c>
      <c r="DH11" s="118">
        <v>12</v>
      </c>
      <c r="DI11" s="118">
        <v>0</v>
      </c>
      <c r="DJ11" s="118">
        <v>2</v>
      </c>
      <c r="DK11" s="118">
        <v>2</v>
      </c>
      <c r="DL11" s="203">
        <v>43383</v>
      </c>
      <c r="DM11" s="203">
        <v>43395</v>
      </c>
      <c r="DN11" s="192">
        <f t="shared" si="8"/>
        <v>0</v>
      </c>
      <c r="DO11" s="192">
        <f t="shared" si="9"/>
        <v>0</v>
      </c>
      <c r="DP11" s="192">
        <f t="shared" si="10"/>
        <v>0</v>
      </c>
      <c r="DQ11" s="192">
        <f t="shared" si="11"/>
        <v>0</v>
      </c>
      <c r="DR11" s="192">
        <f t="shared" si="12"/>
        <v>1</v>
      </c>
      <c r="DS11" s="192">
        <f t="shared" si="13"/>
        <v>1</v>
      </c>
      <c r="DT11" s="192">
        <f t="shared" si="14"/>
        <v>1</v>
      </c>
      <c r="DU11" s="192">
        <f t="shared" si="15"/>
        <v>1</v>
      </c>
      <c r="DV11" s="192">
        <f t="shared" si="16"/>
        <v>1</v>
      </c>
      <c r="DW11" s="192">
        <f t="shared" si="17"/>
        <v>0</v>
      </c>
      <c r="DX11" s="192">
        <f t="shared" si="18"/>
        <v>1</v>
      </c>
      <c r="DY11" s="192">
        <f t="shared" si="19"/>
        <v>0</v>
      </c>
      <c r="DZ11" s="192">
        <f t="shared" si="20"/>
        <v>1</v>
      </c>
      <c r="EA11" s="192">
        <f t="shared" si="21"/>
        <v>1</v>
      </c>
      <c r="EB11" s="192">
        <f t="shared" si="22"/>
        <v>0</v>
      </c>
      <c r="EC11" s="192">
        <f t="shared" si="23"/>
        <v>1</v>
      </c>
      <c r="ED11" s="192">
        <f t="shared" si="24"/>
        <v>0</v>
      </c>
      <c r="EE11" s="192">
        <f t="shared" si="25"/>
        <v>0</v>
      </c>
      <c r="EF11" s="192">
        <f t="shared" si="26"/>
        <v>0</v>
      </c>
      <c r="EG11" s="192">
        <f t="shared" si="27"/>
        <v>1</v>
      </c>
      <c r="EH11" s="192">
        <f t="shared" si="28"/>
        <v>0</v>
      </c>
      <c r="EI11" s="192">
        <f t="shared" si="29"/>
        <v>1</v>
      </c>
      <c r="EJ11" s="192">
        <f t="shared" si="30"/>
        <v>0</v>
      </c>
      <c r="EK11" s="192">
        <f t="shared" si="31"/>
        <v>0</v>
      </c>
      <c r="EL11" s="192">
        <f t="shared" si="32"/>
        <v>1</v>
      </c>
      <c r="EM11" s="192">
        <f t="shared" si="33"/>
        <v>4</v>
      </c>
    </row>
    <row r="12" spans="1:143" ht="15.75" x14ac:dyDescent="0.25">
      <c r="A12" s="192">
        <v>7</v>
      </c>
      <c r="B12" s="117" t="s">
        <v>128</v>
      </c>
      <c r="C12" s="162" t="s">
        <v>169</v>
      </c>
      <c r="D12" s="193" t="s">
        <v>205</v>
      </c>
      <c r="E12" s="118">
        <v>0</v>
      </c>
      <c r="F12" s="118">
        <v>0</v>
      </c>
      <c r="G12" s="118">
        <v>1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-98</v>
      </c>
      <c r="P12" s="118">
        <f t="shared" si="0"/>
        <v>0</v>
      </c>
      <c r="Q12" s="118">
        <f t="shared" si="1"/>
        <v>1</v>
      </c>
      <c r="R12" s="118">
        <v>1</v>
      </c>
      <c r="S12" s="118">
        <v>1</v>
      </c>
      <c r="T12" s="118">
        <v>1</v>
      </c>
      <c r="U12" s="118">
        <v>1</v>
      </c>
      <c r="V12" s="118">
        <v>0</v>
      </c>
      <c r="W12" s="118">
        <v>1</v>
      </c>
      <c r="X12" s="118">
        <v>1</v>
      </c>
      <c r="Y12" s="118">
        <v>1</v>
      </c>
      <c r="Z12" s="118">
        <v>0</v>
      </c>
      <c r="AA12" s="118">
        <v>0</v>
      </c>
      <c r="AB12" s="118">
        <v>0</v>
      </c>
      <c r="AC12" s="118">
        <v>0</v>
      </c>
      <c r="AD12" s="118">
        <v>1</v>
      </c>
      <c r="AE12" s="118">
        <f t="shared" si="2"/>
        <v>7</v>
      </c>
      <c r="AF12" s="118">
        <v>0</v>
      </c>
      <c r="AG12" s="118">
        <v>1</v>
      </c>
      <c r="AH12" s="118">
        <v>1</v>
      </c>
      <c r="AI12" s="118">
        <v>1</v>
      </c>
      <c r="AJ12" s="118">
        <v>-98</v>
      </c>
      <c r="AK12" s="118">
        <v>-98</v>
      </c>
      <c r="AL12" s="118">
        <v>-98</v>
      </c>
      <c r="AM12" s="200">
        <v>43388</v>
      </c>
      <c r="AN12" s="200">
        <v>43403</v>
      </c>
      <c r="AO12" s="118">
        <v>16</v>
      </c>
      <c r="AP12" s="118">
        <v>0</v>
      </c>
      <c r="AQ12" s="118">
        <v>1</v>
      </c>
      <c r="AR12" s="118">
        <v>0</v>
      </c>
      <c r="AS12" s="118">
        <f t="shared" si="3"/>
        <v>7</v>
      </c>
      <c r="AT12" s="194">
        <v>43388</v>
      </c>
      <c r="AU12" s="118">
        <f t="shared" si="4"/>
        <v>0</v>
      </c>
      <c r="AV12" s="118">
        <v>-99</v>
      </c>
      <c r="AW12" s="118">
        <v>-99</v>
      </c>
      <c r="AX12" s="200">
        <v>43419</v>
      </c>
      <c r="AY12" s="118">
        <v>1</v>
      </c>
      <c r="AZ12" s="118">
        <v>1</v>
      </c>
      <c r="BA12" s="118">
        <v>1</v>
      </c>
      <c r="BB12" s="118">
        <v>1</v>
      </c>
      <c r="BC12" s="118">
        <v>1</v>
      </c>
      <c r="BD12" s="118">
        <v>0</v>
      </c>
      <c r="BE12" s="118">
        <v>0</v>
      </c>
      <c r="BF12" s="118">
        <v>0</v>
      </c>
      <c r="BG12" s="118">
        <v>1</v>
      </c>
      <c r="BH12" s="118">
        <v>2</v>
      </c>
      <c r="BI12" s="118" t="s">
        <v>306</v>
      </c>
      <c r="BJ12" s="118"/>
      <c r="BK12" s="118"/>
      <c r="BL12" s="118"/>
      <c r="BM12" s="118"/>
      <c r="BN12" s="118"/>
      <c r="BO12" s="118"/>
      <c r="BP12" s="118">
        <v>-99</v>
      </c>
      <c r="BQ12" s="118">
        <v>-99</v>
      </c>
      <c r="BR12" s="118">
        <v>-99</v>
      </c>
      <c r="BS12" s="118">
        <v>-99</v>
      </c>
      <c r="BT12" s="118">
        <v>-99</v>
      </c>
      <c r="BU12" s="118">
        <v>-99</v>
      </c>
      <c r="BV12" s="118">
        <v>-99</v>
      </c>
      <c r="BW12" s="118">
        <f t="shared" si="5"/>
        <v>0</v>
      </c>
      <c r="BX12" s="118">
        <v>42</v>
      </c>
      <c r="BY12" s="183">
        <v>1</v>
      </c>
      <c r="BZ12" s="118">
        <v>1</v>
      </c>
      <c r="CA12" s="118">
        <v>2</v>
      </c>
      <c r="CB12" s="118">
        <v>1</v>
      </c>
      <c r="CC12" s="118">
        <v>1</v>
      </c>
      <c r="CD12" s="118">
        <v>1</v>
      </c>
      <c r="CE12" s="183">
        <v>1</v>
      </c>
      <c r="CF12" s="118">
        <v>1</v>
      </c>
      <c r="CG12" s="118">
        <v>-98</v>
      </c>
      <c r="CH12" s="118">
        <v>1</v>
      </c>
      <c r="CI12" s="118">
        <v>1</v>
      </c>
      <c r="CJ12" s="118">
        <v>1</v>
      </c>
      <c r="CK12" s="118">
        <v>1</v>
      </c>
      <c r="CL12" s="200">
        <v>43419</v>
      </c>
      <c r="CM12" s="118"/>
      <c r="CN12" s="200">
        <v>43419</v>
      </c>
      <c r="CO12" s="196">
        <f>IF(NOT(ISBLANK(CN12)),CN12,IF(NOT(ISBLANK(CM12)),CM12,))</f>
        <v>43419</v>
      </c>
      <c r="CP12" s="197">
        <f t="shared" si="6"/>
        <v>1</v>
      </c>
      <c r="CQ12" s="197">
        <f t="shared" si="7"/>
        <v>16</v>
      </c>
      <c r="CR12" s="118">
        <v>0</v>
      </c>
      <c r="CS12" s="118">
        <v>1</v>
      </c>
      <c r="CT12" s="118">
        <v>1</v>
      </c>
      <c r="CU12" s="183">
        <v>0</v>
      </c>
      <c r="CV12" s="183">
        <v>0</v>
      </c>
      <c r="CW12" s="187" t="s">
        <v>375</v>
      </c>
      <c r="CX12" s="187"/>
      <c r="CY12" s="187" t="s">
        <v>396</v>
      </c>
      <c r="CZ12" s="118">
        <v>145</v>
      </c>
      <c r="DA12" s="118">
        <v>7</v>
      </c>
      <c r="DB12" s="118">
        <v>-98</v>
      </c>
      <c r="DC12" s="118">
        <v>11</v>
      </c>
      <c r="DD12" s="118">
        <v>-98</v>
      </c>
      <c r="DE12" s="118">
        <v>-98</v>
      </c>
      <c r="DF12" s="118">
        <v>-98</v>
      </c>
      <c r="DG12" s="118">
        <v>0</v>
      </c>
      <c r="DH12" s="118">
        <v>7</v>
      </c>
      <c r="DI12" s="118">
        <v>0</v>
      </c>
      <c r="DJ12" s="118">
        <v>4</v>
      </c>
      <c r="DK12" s="118">
        <v>0</v>
      </c>
      <c r="DL12" s="203">
        <v>43388</v>
      </c>
      <c r="DM12" s="203">
        <v>43403</v>
      </c>
      <c r="DN12" s="192">
        <f t="shared" si="8"/>
        <v>0</v>
      </c>
      <c r="DO12" s="192">
        <f t="shared" si="9"/>
        <v>0</v>
      </c>
      <c r="DP12" s="192">
        <f t="shared" si="10"/>
        <v>0</v>
      </c>
      <c r="DQ12" s="192">
        <f t="shared" si="11"/>
        <v>0</v>
      </c>
      <c r="DR12" s="192">
        <f t="shared" si="12"/>
        <v>1</v>
      </c>
      <c r="DS12" s="192">
        <f t="shared" si="13"/>
        <v>1</v>
      </c>
      <c r="DT12" s="192">
        <f t="shared" si="14"/>
        <v>1</v>
      </c>
      <c r="DU12" s="192">
        <f t="shared" si="15"/>
        <v>1</v>
      </c>
      <c r="DV12" s="192">
        <f t="shared" si="16"/>
        <v>1</v>
      </c>
      <c r="DW12" s="192">
        <f t="shared" si="17"/>
        <v>0</v>
      </c>
      <c r="DX12" s="192">
        <f t="shared" si="18"/>
        <v>1</v>
      </c>
      <c r="DY12" s="192">
        <f t="shared" si="19"/>
        <v>1</v>
      </c>
      <c r="DZ12" s="192">
        <f t="shared" si="20"/>
        <v>1</v>
      </c>
      <c r="EA12" s="192">
        <f t="shared" si="21"/>
        <v>0</v>
      </c>
      <c r="EB12" s="192">
        <f t="shared" si="22"/>
        <v>0</v>
      </c>
      <c r="EC12" s="192">
        <f t="shared" si="23"/>
        <v>0</v>
      </c>
      <c r="ED12" s="192">
        <f t="shared" si="24"/>
        <v>0</v>
      </c>
      <c r="EE12" s="192">
        <f t="shared" si="25"/>
        <v>1</v>
      </c>
      <c r="EF12" s="192">
        <f t="shared" si="26"/>
        <v>0</v>
      </c>
      <c r="EG12" s="192">
        <f t="shared" si="27"/>
        <v>1</v>
      </c>
      <c r="EH12" s="192">
        <f t="shared" si="28"/>
        <v>0</v>
      </c>
      <c r="EI12" s="192">
        <f t="shared" si="29"/>
        <v>1</v>
      </c>
      <c r="EJ12" s="192">
        <f t="shared" si="30"/>
        <v>1</v>
      </c>
      <c r="EK12" s="192">
        <f t="shared" si="31"/>
        <v>1</v>
      </c>
      <c r="EL12" s="192">
        <f t="shared" si="32"/>
        <v>1</v>
      </c>
      <c r="EM12" s="192">
        <f t="shared" si="33"/>
        <v>6</v>
      </c>
    </row>
    <row r="13" spans="1:143" ht="15.75" x14ac:dyDescent="0.25">
      <c r="A13" s="192">
        <v>8</v>
      </c>
      <c r="B13" s="117" t="s">
        <v>129</v>
      </c>
      <c r="C13" s="162" t="s">
        <v>170</v>
      </c>
      <c r="D13" s="117"/>
      <c r="E13" s="118">
        <v>0</v>
      </c>
      <c r="F13" s="118">
        <v>0</v>
      </c>
      <c r="G13" s="118">
        <v>1</v>
      </c>
      <c r="H13" s="118">
        <v>1</v>
      </c>
      <c r="I13" s="118">
        <v>0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-98</v>
      </c>
      <c r="P13" s="118">
        <f t="shared" si="0"/>
        <v>0</v>
      </c>
      <c r="Q13" s="118">
        <f t="shared" si="1"/>
        <v>2</v>
      </c>
      <c r="R13" s="118">
        <v>1</v>
      </c>
      <c r="S13" s="118">
        <v>0</v>
      </c>
      <c r="T13" s="118">
        <v>1</v>
      </c>
      <c r="U13" s="118">
        <v>1</v>
      </c>
      <c r="V13" s="118">
        <v>0</v>
      </c>
      <c r="W13" s="118">
        <v>1</v>
      </c>
      <c r="X13" s="118">
        <v>0</v>
      </c>
      <c r="Y13" s="118">
        <v>1</v>
      </c>
      <c r="Z13" s="118">
        <v>0</v>
      </c>
      <c r="AA13" s="118">
        <v>0</v>
      </c>
      <c r="AB13" s="118">
        <v>0</v>
      </c>
      <c r="AC13" s="118">
        <v>0</v>
      </c>
      <c r="AD13" s="118">
        <v>1</v>
      </c>
      <c r="AE13" s="118">
        <f t="shared" si="2"/>
        <v>5</v>
      </c>
      <c r="AF13" s="118">
        <v>1</v>
      </c>
      <c r="AG13" s="118">
        <v>1</v>
      </c>
      <c r="AH13" s="118">
        <v>1</v>
      </c>
      <c r="AI13" s="118">
        <v>1</v>
      </c>
      <c r="AJ13" s="118">
        <v>-98</v>
      </c>
      <c r="AK13" s="118">
        <v>-98</v>
      </c>
      <c r="AL13" s="118">
        <v>-98</v>
      </c>
      <c r="AM13" s="200">
        <v>43389</v>
      </c>
      <c r="AN13" s="200">
        <v>43403</v>
      </c>
      <c r="AO13" s="118">
        <v>15</v>
      </c>
      <c r="AP13" s="118">
        <v>0</v>
      </c>
      <c r="AQ13" s="118">
        <v>1</v>
      </c>
      <c r="AR13" s="118">
        <v>0</v>
      </c>
      <c r="AS13" s="118">
        <f t="shared" si="3"/>
        <v>7</v>
      </c>
      <c r="AT13" s="194">
        <v>43388</v>
      </c>
      <c r="AU13" s="118">
        <f t="shared" si="4"/>
        <v>1</v>
      </c>
      <c r="AV13" s="118"/>
      <c r="AW13" s="118"/>
      <c r="AX13" s="200">
        <v>43404</v>
      </c>
      <c r="AY13" s="118">
        <v>1</v>
      </c>
      <c r="AZ13" s="118">
        <v>1</v>
      </c>
      <c r="BA13" s="118">
        <v>1</v>
      </c>
      <c r="BB13" s="118">
        <v>1</v>
      </c>
      <c r="BC13" s="118">
        <v>1</v>
      </c>
      <c r="BD13" s="118">
        <v>1</v>
      </c>
      <c r="BE13" s="118">
        <v>0</v>
      </c>
      <c r="BF13" s="118">
        <v>1</v>
      </c>
      <c r="BG13" s="118">
        <v>0</v>
      </c>
      <c r="BH13" s="118">
        <v>1</v>
      </c>
      <c r="BI13" s="118" t="s">
        <v>307</v>
      </c>
      <c r="BJ13" s="118"/>
      <c r="BK13" s="118"/>
      <c r="BL13" s="118"/>
      <c r="BM13" s="118"/>
      <c r="BN13" s="118"/>
      <c r="BO13" s="118"/>
      <c r="BP13" s="118">
        <v>0</v>
      </c>
      <c r="BQ13" s="118">
        <v>1</v>
      </c>
      <c r="BR13" s="118">
        <v>0</v>
      </c>
      <c r="BS13" s="118">
        <v>0</v>
      </c>
      <c r="BT13" s="118">
        <v>0</v>
      </c>
      <c r="BU13" s="118">
        <v>0</v>
      </c>
      <c r="BV13" s="118">
        <v>0</v>
      </c>
      <c r="BW13" s="118">
        <f t="shared" si="5"/>
        <v>1</v>
      </c>
      <c r="BX13" s="118">
        <v>38</v>
      </c>
      <c r="BY13" s="183">
        <v>1</v>
      </c>
      <c r="BZ13" s="118">
        <v>1</v>
      </c>
      <c r="CA13" s="118">
        <v>0</v>
      </c>
      <c r="CB13" s="118">
        <v>1</v>
      </c>
      <c r="CC13" s="118">
        <v>1</v>
      </c>
      <c r="CD13" s="118">
        <v>0</v>
      </c>
      <c r="CE13" s="183">
        <v>1</v>
      </c>
      <c r="CF13" s="118">
        <v>1</v>
      </c>
      <c r="CG13" s="118">
        <v>-98</v>
      </c>
      <c r="CH13" s="118">
        <v>1</v>
      </c>
      <c r="CI13" s="118">
        <v>1</v>
      </c>
      <c r="CJ13" s="118">
        <v>1</v>
      </c>
      <c r="CK13" s="118">
        <v>1</v>
      </c>
      <c r="CL13" s="200">
        <v>43404</v>
      </c>
      <c r="CM13" s="118"/>
      <c r="CN13" s="118"/>
      <c r="CO13" s="196"/>
      <c r="CP13" s="197">
        <f t="shared" si="6"/>
        <v>0</v>
      </c>
      <c r="CQ13" s="197">
        <f t="shared" si="7"/>
        <v>-99</v>
      </c>
      <c r="CR13" s="118">
        <v>0</v>
      </c>
      <c r="CS13" s="118">
        <v>0</v>
      </c>
      <c r="CT13" s="118">
        <v>0</v>
      </c>
      <c r="CU13" s="183">
        <v>0</v>
      </c>
      <c r="CV13" s="183">
        <v>0</v>
      </c>
      <c r="CW13" s="187" t="s">
        <v>377</v>
      </c>
      <c r="CX13" s="187"/>
      <c r="CY13" s="187" t="s">
        <v>399</v>
      </c>
      <c r="CZ13" s="118">
        <v>-998</v>
      </c>
      <c r="DA13" s="118">
        <v>-99</v>
      </c>
      <c r="DB13" s="118">
        <v>31</v>
      </c>
      <c r="DC13" s="118">
        <v>-99</v>
      </c>
      <c r="DD13" s="118">
        <v>-99</v>
      </c>
      <c r="DE13" s="118">
        <v>-99</v>
      </c>
      <c r="DF13" s="118">
        <v>-99</v>
      </c>
      <c r="DG13" s="118">
        <v>-99</v>
      </c>
      <c r="DH13" s="118">
        <v>-99</v>
      </c>
      <c r="DI13" s="118">
        <v>-99</v>
      </c>
      <c r="DJ13" s="118">
        <v>-99</v>
      </c>
      <c r="DK13" s="118">
        <v>-99</v>
      </c>
      <c r="DL13" s="203">
        <v>43389</v>
      </c>
      <c r="DM13" s="203">
        <v>43403</v>
      </c>
      <c r="DN13" s="192">
        <f t="shared" si="8"/>
        <v>0</v>
      </c>
      <c r="DO13" s="192">
        <f t="shared" si="9"/>
        <v>0</v>
      </c>
      <c r="DP13" s="192">
        <f t="shared" si="10"/>
        <v>0</v>
      </c>
      <c r="DQ13" s="192">
        <f t="shared" si="11"/>
        <v>0</v>
      </c>
      <c r="DR13" s="192">
        <f t="shared" si="12"/>
        <v>0</v>
      </c>
      <c r="DS13" s="192">
        <f t="shared" si="13"/>
        <v>1</v>
      </c>
      <c r="DT13" s="192">
        <f t="shared" si="14"/>
        <v>0</v>
      </c>
      <c r="DU13" s="192">
        <f t="shared" si="15"/>
        <v>1</v>
      </c>
      <c r="DV13" s="192">
        <f t="shared" si="16"/>
        <v>1</v>
      </c>
      <c r="DW13" s="192">
        <f t="shared" si="17"/>
        <v>0</v>
      </c>
      <c r="DX13" s="192">
        <f t="shared" si="18"/>
        <v>1</v>
      </c>
      <c r="DY13" s="192">
        <f t="shared" si="19"/>
        <v>0</v>
      </c>
      <c r="DZ13" s="192">
        <f t="shared" si="20"/>
        <v>1</v>
      </c>
      <c r="EA13" s="192">
        <f t="shared" si="21"/>
        <v>0</v>
      </c>
      <c r="EB13" s="192">
        <f t="shared" si="22"/>
        <v>0</v>
      </c>
      <c r="EC13" s="192">
        <f t="shared" si="23"/>
        <v>0</v>
      </c>
      <c r="ED13" s="192">
        <f t="shared" si="24"/>
        <v>0</v>
      </c>
      <c r="EE13" s="192">
        <f t="shared" si="25"/>
        <v>1</v>
      </c>
      <c r="EF13" s="192">
        <f t="shared" si="26"/>
        <v>0</v>
      </c>
      <c r="EG13" s="192">
        <f t="shared" si="27"/>
        <v>1</v>
      </c>
      <c r="EH13" s="192">
        <f t="shared" si="28"/>
        <v>0</v>
      </c>
      <c r="EI13" s="192">
        <f t="shared" si="29"/>
        <v>1</v>
      </c>
      <c r="EJ13" s="192">
        <f t="shared" si="30"/>
        <v>0</v>
      </c>
      <c r="EK13" s="192">
        <f t="shared" si="31"/>
        <v>0</v>
      </c>
      <c r="EL13" s="192">
        <f t="shared" si="32"/>
        <v>0</v>
      </c>
      <c r="EM13" s="192">
        <f t="shared" si="33"/>
        <v>3</v>
      </c>
    </row>
    <row r="14" spans="1:143" ht="15.75" x14ac:dyDescent="0.25">
      <c r="A14" s="192">
        <v>9</v>
      </c>
      <c r="B14" s="117" t="s">
        <v>130</v>
      </c>
      <c r="C14" s="162" t="s">
        <v>171</v>
      </c>
      <c r="D14" s="193" t="s">
        <v>206</v>
      </c>
      <c r="E14" s="118">
        <v>0</v>
      </c>
      <c r="F14" s="118">
        <v>0</v>
      </c>
      <c r="G14" s="118">
        <v>1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  <c r="O14" s="118">
        <v>-98</v>
      </c>
      <c r="P14" s="118">
        <f t="shared" si="0"/>
        <v>0</v>
      </c>
      <c r="Q14" s="118">
        <f t="shared" si="1"/>
        <v>1</v>
      </c>
      <c r="R14" s="118">
        <v>1</v>
      </c>
      <c r="S14" s="118">
        <v>1</v>
      </c>
      <c r="T14" s="118">
        <v>1</v>
      </c>
      <c r="U14" s="118">
        <v>1</v>
      </c>
      <c r="V14" s="118">
        <v>0</v>
      </c>
      <c r="W14" s="118">
        <v>1</v>
      </c>
      <c r="X14" s="118">
        <v>1</v>
      </c>
      <c r="Y14" s="118">
        <v>1</v>
      </c>
      <c r="Z14" s="118">
        <v>0</v>
      </c>
      <c r="AA14" s="118">
        <v>0</v>
      </c>
      <c r="AB14" s="118">
        <v>0</v>
      </c>
      <c r="AC14" s="118">
        <v>0</v>
      </c>
      <c r="AD14" s="118">
        <v>1</v>
      </c>
      <c r="AE14" s="118">
        <f t="shared" si="2"/>
        <v>7</v>
      </c>
      <c r="AF14" s="118">
        <v>0</v>
      </c>
      <c r="AG14" s="118">
        <v>1</v>
      </c>
      <c r="AH14" s="118">
        <v>1</v>
      </c>
      <c r="AI14" s="118">
        <v>1</v>
      </c>
      <c r="AJ14" s="118">
        <v>-98</v>
      </c>
      <c r="AK14" s="118">
        <v>-98</v>
      </c>
      <c r="AL14" s="118">
        <v>-98</v>
      </c>
      <c r="AM14" s="200">
        <v>43391</v>
      </c>
      <c r="AN14" s="200">
        <v>43404</v>
      </c>
      <c r="AO14" s="118">
        <v>14</v>
      </c>
      <c r="AP14" s="118">
        <v>0</v>
      </c>
      <c r="AQ14" s="118">
        <v>1</v>
      </c>
      <c r="AR14" s="118">
        <v>0</v>
      </c>
      <c r="AS14" s="118">
        <f t="shared" si="3"/>
        <v>3</v>
      </c>
      <c r="AT14" s="200">
        <v>43391</v>
      </c>
      <c r="AU14" s="118">
        <f t="shared" si="4"/>
        <v>0</v>
      </c>
      <c r="AV14" s="118">
        <v>-99</v>
      </c>
      <c r="AW14" s="118">
        <v>-99</v>
      </c>
      <c r="AX14" s="200">
        <v>43420</v>
      </c>
      <c r="AY14" s="118">
        <v>0</v>
      </c>
      <c r="AZ14" s="118">
        <v>0</v>
      </c>
      <c r="BA14" s="118">
        <v>1</v>
      </c>
      <c r="BB14" s="118">
        <v>1</v>
      </c>
      <c r="BC14" s="118">
        <v>1</v>
      </c>
      <c r="BD14" s="118">
        <v>-99</v>
      </c>
      <c r="BE14" s="118">
        <v>-99</v>
      </c>
      <c r="BF14" s="118">
        <v>-99</v>
      </c>
      <c r="BG14" s="118">
        <v>-99</v>
      </c>
      <c r="BH14" s="118">
        <v>-99</v>
      </c>
      <c r="BI14" s="118">
        <v>-98</v>
      </c>
      <c r="BJ14" s="118"/>
      <c r="BK14" s="118"/>
      <c r="BL14" s="118"/>
      <c r="BM14" s="118"/>
      <c r="BN14" s="118"/>
      <c r="BO14" s="118"/>
      <c r="BP14" s="118">
        <v>-99</v>
      </c>
      <c r="BQ14" s="118">
        <v>-99</v>
      </c>
      <c r="BR14" s="118">
        <v>-99</v>
      </c>
      <c r="BS14" s="118">
        <v>-99</v>
      </c>
      <c r="BT14" s="118">
        <v>-99</v>
      </c>
      <c r="BU14" s="118">
        <v>-99</v>
      </c>
      <c r="BV14" s="118">
        <v>-99</v>
      </c>
      <c r="BW14" s="118">
        <f t="shared" si="5"/>
        <v>0</v>
      </c>
      <c r="BX14" s="118">
        <v>30</v>
      </c>
      <c r="BY14" s="183">
        <v>1</v>
      </c>
      <c r="BZ14" s="118">
        <v>1</v>
      </c>
      <c r="CA14" s="118">
        <v>2</v>
      </c>
      <c r="CB14" s="118">
        <v>1</v>
      </c>
      <c r="CC14" s="118">
        <v>1</v>
      </c>
      <c r="CD14" s="118">
        <v>1</v>
      </c>
      <c r="CE14" s="118">
        <v>1</v>
      </c>
      <c r="CF14" s="118">
        <v>1</v>
      </c>
      <c r="CG14" s="118">
        <v>-97</v>
      </c>
      <c r="CH14" s="118">
        <v>-97</v>
      </c>
      <c r="CI14" s="118">
        <v>-98</v>
      </c>
      <c r="CJ14" s="118">
        <v>-98</v>
      </c>
      <c r="CK14" s="118">
        <v>1</v>
      </c>
      <c r="CL14" s="200">
        <v>43417</v>
      </c>
      <c r="CM14" s="118"/>
      <c r="CN14" s="200">
        <v>43417</v>
      </c>
      <c r="CO14" s="196">
        <f>IF(NOT(ISBLANK(CN14)),CN14,IF(NOT(ISBLANK(CM14)),CM14,))</f>
        <v>43417</v>
      </c>
      <c r="CP14" s="197">
        <f t="shared" si="6"/>
        <v>1</v>
      </c>
      <c r="CQ14" s="197">
        <f t="shared" si="7"/>
        <v>13</v>
      </c>
      <c r="CR14" s="118">
        <v>-997</v>
      </c>
      <c r="CS14" s="118">
        <v>1</v>
      </c>
      <c r="CT14" s="118">
        <v>1</v>
      </c>
      <c r="CU14" s="183">
        <v>0</v>
      </c>
      <c r="CV14" s="183">
        <v>1</v>
      </c>
      <c r="CW14" s="187" t="s">
        <v>378</v>
      </c>
      <c r="CX14" s="187" t="s">
        <v>392</v>
      </c>
      <c r="CY14" s="187" t="s">
        <v>400</v>
      </c>
      <c r="CZ14" s="118"/>
      <c r="DA14" s="118">
        <v>0</v>
      </c>
      <c r="DB14" s="118">
        <v>-98</v>
      </c>
      <c r="DC14" s="118">
        <v>-98</v>
      </c>
      <c r="DD14" s="118">
        <v>-98</v>
      </c>
      <c r="DE14" s="118">
        <v>-98</v>
      </c>
      <c r="DF14" s="118">
        <v>-98</v>
      </c>
      <c r="DG14" s="118">
        <v>-98</v>
      </c>
      <c r="DH14" s="118">
        <v>-98</v>
      </c>
      <c r="DI14" s="118">
        <v>-98</v>
      </c>
      <c r="DJ14" s="118">
        <v>-98</v>
      </c>
      <c r="DK14" s="118">
        <v>-98</v>
      </c>
      <c r="DL14" s="203">
        <v>43391</v>
      </c>
      <c r="DM14" s="203">
        <v>43404</v>
      </c>
      <c r="DN14" s="192">
        <f t="shared" si="8"/>
        <v>0</v>
      </c>
      <c r="DO14" s="192">
        <f t="shared" si="9"/>
        <v>0</v>
      </c>
      <c r="DP14" s="192">
        <f t="shared" si="10"/>
        <v>0</v>
      </c>
      <c r="DQ14" s="192">
        <f t="shared" si="11"/>
        <v>0</v>
      </c>
      <c r="DR14" s="192">
        <f t="shared" si="12"/>
        <v>1</v>
      </c>
      <c r="DS14" s="192">
        <f t="shared" si="13"/>
        <v>1</v>
      </c>
      <c r="DT14" s="192">
        <f t="shared" si="14"/>
        <v>1</v>
      </c>
      <c r="DU14" s="192">
        <f t="shared" si="15"/>
        <v>1</v>
      </c>
      <c r="DV14" s="192">
        <f t="shared" si="16"/>
        <v>1</v>
      </c>
      <c r="DW14" s="192">
        <f t="shared" si="17"/>
        <v>0</v>
      </c>
      <c r="DX14" s="192">
        <f t="shared" si="18"/>
        <v>1</v>
      </c>
      <c r="DY14" s="192">
        <f t="shared" si="19"/>
        <v>1</v>
      </c>
      <c r="DZ14" s="192">
        <f t="shared" si="20"/>
        <v>1</v>
      </c>
      <c r="EA14" s="192">
        <f t="shared" si="21"/>
        <v>0</v>
      </c>
      <c r="EB14" s="192">
        <f t="shared" si="22"/>
        <v>0</v>
      </c>
      <c r="EC14" s="192">
        <f t="shared" si="23"/>
        <v>0</v>
      </c>
      <c r="ED14" s="192">
        <f t="shared" si="24"/>
        <v>0</v>
      </c>
      <c r="EE14" s="192">
        <f t="shared" si="25"/>
        <v>0</v>
      </c>
      <c r="EF14" s="192">
        <f t="shared" si="26"/>
        <v>0</v>
      </c>
      <c r="EG14" s="192">
        <f t="shared" si="27"/>
        <v>1</v>
      </c>
      <c r="EH14" s="192">
        <f t="shared" si="28"/>
        <v>0</v>
      </c>
      <c r="EI14" s="192">
        <f t="shared" si="29"/>
        <v>1</v>
      </c>
      <c r="EJ14" s="192">
        <f t="shared" si="30"/>
        <v>1</v>
      </c>
      <c r="EK14" s="192">
        <f t="shared" si="31"/>
        <v>1</v>
      </c>
      <c r="EL14" s="192">
        <f t="shared" si="32"/>
        <v>1</v>
      </c>
      <c r="EM14" s="192">
        <f t="shared" si="33"/>
        <v>5</v>
      </c>
    </row>
    <row r="15" spans="1:143" ht="15.75" x14ac:dyDescent="0.25">
      <c r="A15" s="192">
        <v>10</v>
      </c>
      <c r="B15" s="117" t="s">
        <v>131</v>
      </c>
      <c r="C15" s="162" t="s">
        <v>172</v>
      </c>
      <c r="D15" s="193" t="s">
        <v>207</v>
      </c>
      <c r="E15" s="118">
        <v>1</v>
      </c>
      <c r="F15" s="118">
        <v>0</v>
      </c>
      <c r="G15" s="118">
        <v>1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0</v>
      </c>
      <c r="N15" s="118">
        <v>0</v>
      </c>
      <c r="O15" s="118">
        <v>-98</v>
      </c>
      <c r="P15" s="118">
        <f t="shared" si="0"/>
        <v>1</v>
      </c>
      <c r="Q15" s="118">
        <f t="shared" si="1"/>
        <v>2</v>
      </c>
      <c r="R15" s="118">
        <v>1</v>
      </c>
      <c r="S15" s="118">
        <v>1</v>
      </c>
      <c r="T15" s="118">
        <v>1</v>
      </c>
      <c r="U15" s="118">
        <v>1</v>
      </c>
      <c r="V15" s="118">
        <v>0</v>
      </c>
      <c r="W15" s="118">
        <v>1</v>
      </c>
      <c r="X15" s="118">
        <v>1</v>
      </c>
      <c r="Y15" s="118">
        <v>1</v>
      </c>
      <c r="Z15" s="118">
        <v>0</v>
      </c>
      <c r="AA15" s="118">
        <v>0</v>
      </c>
      <c r="AB15" s="118">
        <v>1</v>
      </c>
      <c r="AC15" s="118">
        <v>1</v>
      </c>
      <c r="AD15" s="118">
        <v>1</v>
      </c>
      <c r="AE15" s="118">
        <f t="shared" si="2"/>
        <v>7</v>
      </c>
      <c r="AF15" s="118">
        <v>1</v>
      </c>
      <c r="AG15" s="118">
        <v>1</v>
      </c>
      <c r="AH15" s="118">
        <v>1</v>
      </c>
      <c r="AI15" s="118">
        <v>1</v>
      </c>
      <c r="AJ15" s="118">
        <v>1</v>
      </c>
      <c r="AK15" s="118">
        <v>0</v>
      </c>
      <c r="AL15" s="118">
        <v>0</v>
      </c>
      <c r="AM15" s="194">
        <v>43409</v>
      </c>
      <c r="AN15" s="194">
        <v>43438</v>
      </c>
      <c r="AO15" s="118">
        <v>30</v>
      </c>
      <c r="AP15" s="118">
        <v>1</v>
      </c>
      <c r="AQ15" s="118">
        <v>1</v>
      </c>
      <c r="AR15" s="118">
        <v>0</v>
      </c>
      <c r="AS15" s="118">
        <f t="shared" si="3"/>
        <v>9</v>
      </c>
      <c r="AT15" s="200">
        <v>43404</v>
      </c>
      <c r="AU15" s="118">
        <f t="shared" si="4"/>
        <v>5</v>
      </c>
      <c r="AV15" s="200">
        <v>43404</v>
      </c>
      <c r="AW15" s="200">
        <v>43420</v>
      </c>
      <c r="AX15" s="200">
        <v>43453</v>
      </c>
      <c r="AY15" s="118">
        <v>0</v>
      </c>
      <c r="AZ15" s="118">
        <v>1</v>
      </c>
      <c r="BA15" s="118">
        <v>1</v>
      </c>
      <c r="BB15" s="118">
        <v>1</v>
      </c>
      <c r="BC15" s="118">
        <v>1</v>
      </c>
      <c r="BD15" s="118">
        <v>1</v>
      </c>
      <c r="BE15" s="118">
        <v>1</v>
      </c>
      <c r="BF15" s="118">
        <v>0</v>
      </c>
      <c r="BG15" s="118">
        <v>1</v>
      </c>
      <c r="BH15" s="118">
        <v>2</v>
      </c>
      <c r="BI15" s="118" t="s">
        <v>308</v>
      </c>
      <c r="BJ15" s="118"/>
      <c r="BK15" s="118"/>
      <c r="BL15" s="118"/>
      <c r="BM15" s="118"/>
      <c r="BN15" s="118"/>
      <c r="BO15" s="118"/>
      <c r="BP15" s="118">
        <v>1</v>
      </c>
      <c r="BQ15" s="118">
        <v>1</v>
      </c>
      <c r="BR15" s="118">
        <v>0</v>
      </c>
      <c r="BS15" s="118">
        <v>0</v>
      </c>
      <c r="BT15" s="118">
        <v>1</v>
      </c>
      <c r="BU15" s="118">
        <v>0</v>
      </c>
      <c r="BV15" s="118">
        <v>0</v>
      </c>
      <c r="BW15" s="118">
        <f t="shared" si="5"/>
        <v>3</v>
      </c>
      <c r="BX15" s="118">
        <v>50</v>
      </c>
      <c r="BY15" s="183">
        <v>1</v>
      </c>
      <c r="BZ15" s="118">
        <v>1</v>
      </c>
      <c r="CA15" s="118">
        <v>3</v>
      </c>
      <c r="CB15" s="118">
        <v>1</v>
      </c>
      <c r="CC15" s="118">
        <v>1</v>
      </c>
      <c r="CD15" s="118">
        <v>1</v>
      </c>
      <c r="CE15" s="118">
        <v>1</v>
      </c>
      <c r="CF15" s="118">
        <v>1</v>
      </c>
      <c r="CG15" s="118">
        <v>-99</v>
      </c>
      <c r="CH15" s="118">
        <v>-99</v>
      </c>
      <c r="CI15" s="118">
        <v>-99</v>
      </c>
      <c r="CJ15" s="118">
        <v>-99</v>
      </c>
      <c r="CK15" s="118">
        <v>1</v>
      </c>
      <c r="CL15" s="118"/>
      <c r="CM15" s="200"/>
      <c r="CN15" s="200">
        <v>43453</v>
      </c>
      <c r="CO15" s="196">
        <f>IF(NOT(ISBLANK(CN15)),CN15,IF(NOT(ISBLANK(CM15)),CM15,))</f>
        <v>43453</v>
      </c>
      <c r="CP15" s="197">
        <f t="shared" si="6"/>
        <v>1</v>
      </c>
      <c r="CQ15" s="197">
        <f t="shared" si="7"/>
        <v>15</v>
      </c>
      <c r="CR15" s="118">
        <v>0</v>
      </c>
      <c r="CS15" s="118">
        <v>1</v>
      </c>
      <c r="CT15" s="118">
        <v>1</v>
      </c>
      <c r="CU15" s="183">
        <v>1</v>
      </c>
      <c r="CV15" s="183">
        <v>0</v>
      </c>
      <c r="CW15" s="187" t="s">
        <v>379</v>
      </c>
      <c r="CX15" s="187"/>
      <c r="CY15" s="187" t="s">
        <v>401</v>
      </c>
      <c r="CZ15" s="118">
        <v>30</v>
      </c>
      <c r="DA15" s="118" t="s">
        <v>410</v>
      </c>
      <c r="DB15" s="118">
        <v>-98</v>
      </c>
      <c r="DC15" s="118">
        <v>363</v>
      </c>
      <c r="DD15" s="118">
        <v>-98</v>
      </c>
      <c r="DE15" s="118">
        <v>-98</v>
      </c>
      <c r="DF15" s="118">
        <v>-98</v>
      </c>
      <c r="DG15" s="118">
        <v>0</v>
      </c>
      <c r="DH15" s="118">
        <v>360</v>
      </c>
      <c r="DI15" s="118">
        <v>0</v>
      </c>
      <c r="DJ15" s="118">
        <v>3</v>
      </c>
      <c r="DK15" s="118">
        <v>0</v>
      </c>
      <c r="DL15" s="198">
        <v>43409</v>
      </c>
      <c r="DM15" s="198">
        <v>43438</v>
      </c>
      <c r="DN15" s="192">
        <f t="shared" si="8"/>
        <v>0</v>
      </c>
      <c r="DO15" s="192">
        <f t="shared" si="9"/>
        <v>0</v>
      </c>
      <c r="DP15" s="192">
        <f t="shared" si="10"/>
        <v>0</v>
      </c>
      <c r="DQ15" s="192">
        <f t="shared" si="11"/>
        <v>1</v>
      </c>
      <c r="DR15" s="192">
        <f t="shared" si="12"/>
        <v>1</v>
      </c>
      <c r="DS15" s="192">
        <f t="shared" si="13"/>
        <v>1</v>
      </c>
      <c r="DT15" s="192">
        <f t="shared" si="14"/>
        <v>1</v>
      </c>
      <c r="DU15" s="192">
        <f t="shared" si="15"/>
        <v>1</v>
      </c>
      <c r="DV15" s="192">
        <f t="shared" si="16"/>
        <v>1</v>
      </c>
      <c r="DW15" s="192">
        <f t="shared" si="17"/>
        <v>0</v>
      </c>
      <c r="DX15" s="192">
        <f t="shared" si="18"/>
        <v>1</v>
      </c>
      <c r="DY15" s="192">
        <f t="shared" si="19"/>
        <v>1</v>
      </c>
      <c r="DZ15" s="192">
        <f t="shared" si="20"/>
        <v>1</v>
      </c>
      <c r="EA15" s="192">
        <f t="shared" si="21"/>
        <v>0</v>
      </c>
      <c r="EB15" s="192">
        <f t="shared" si="22"/>
        <v>0</v>
      </c>
      <c r="EC15" s="192">
        <f t="shared" si="23"/>
        <v>1</v>
      </c>
      <c r="ED15" s="192">
        <f t="shared" si="24"/>
        <v>1</v>
      </c>
      <c r="EE15" s="192">
        <f t="shared" si="25"/>
        <v>1</v>
      </c>
      <c r="EF15" s="192">
        <f t="shared" si="26"/>
        <v>1</v>
      </c>
      <c r="EG15" s="192">
        <f t="shared" si="27"/>
        <v>1</v>
      </c>
      <c r="EH15" s="192">
        <f t="shared" si="28"/>
        <v>0</v>
      </c>
      <c r="EI15" s="192">
        <f t="shared" si="29"/>
        <v>1</v>
      </c>
      <c r="EJ15" s="192">
        <f t="shared" si="30"/>
        <v>1</v>
      </c>
      <c r="EK15" s="192">
        <f t="shared" si="31"/>
        <v>1</v>
      </c>
      <c r="EL15" s="192">
        <f t="shared" si="32"/>
        <v>1</v>
      </c>
      <c r="EM15" s="192">
        <f t="shared" si="33"/>
        <v>8</v>
      </c>
    </row>
    <row r="16" spans="1:143" ht="15.75" x14ac:dyDescent="0.25">
      <c r="A16" s="192">
        <v>11</v>
      </c>
      <c r="B16" s="117" t="s">
        <v>132</v>
      </c>
      <c r="C16" s="162" t="s">
        <v>173</v>
      </c>
      <c r="D16" s="117"/>
      <c r="E16" s="118">
        <v>0</v>
      </c>
      <c r="F16" s="118">
        <v>1</v>
      </c>
      <c r="G16" s="118">
        <v>1</v>
      </c>
      <c r="H16" s="118">
        <v>1</v>
      </c>
      <c r="I16" s="118">
        <v>0</v>
      </c>
      <c r="J16" s="118">
        <v>0</v>
      </c>
      <c r="K16" s="118">
        <v>0</v>
      </c>
      <c r="L16" s="118">
        <v>0</v>
      </c>
      <c r="M16" s="118">
        <v>0</v>
      </c>
      <c r="N16" s="118">
        <v>1</v>
      </c>
      <c r="O16" s="118" t="s">
        <v>240</v>
      </c>
      <c r="P16" s="118">
        <f t="shared" si="0"/>
        <v>1</v>
      </c>
      <c r="Q16" s="118">
        <f t="shared" si="1"/>
        <v>4</v>
      </c>
      <c r="R16" s="118">
        <v>1</v>
      </c>
      <c r="S16" s="118">
        <v>1</v>
      </c>
      <c r="T16" s="118">
        <v>1</v>
      </c>
      <c r="U16" s="118">
        <v>1</v>
      </c>
      <c r="V16" s="118">
        <v>0</v>
      </c>
      <c r="W16" s="118">
        <v>1</v>
      </c>
      <c r="X16" s="118">
        <v>0</v>
      </c>
      <c r="Y16" s="118">
        <v>1</v>
      </c>
      <c r="Z16" s="118">
        <v>0</v>
      </c>
      <c r="AA16" s="118">
        <v>0</v>
      </c>
      <c r="AB16" s="118">
        <v>1</v>
      </c>
      <c r="AC16" s="118">
        <v>1</v>
      </c>
      <c r="AD16" s="118">
        <v>1</v>
      </c>
      <c r="AE16" s="118">
        <f t="shared" si="2"/>
        <v>6</v>
      </c>
      <c r="AF16" s="118">
        <v>-998</v>
      </c>
      <c r="AG16" s="118">
        <v>-998</v>
      </c>
      <c r="AH16" s="118">
        <v>-998</v>
      </c>
      <c r="AI16" s="118">
        <v>-998</v>
      </c>
      <c r="AJ16" s="118">
        <v>-99</v>
      </c>
      <c r="AK16" s="118">
        <v>-99</v>
      </c>
      <c r="AL16" s="118">
        <v>-99</v>
      </c>
      <c r="AM16" s="203">
        <v>43404</v>
      </c>
      <c r="AN16" s="198">
        <v>43539</v>
      </c>
      <c r="AO16" s="118">
        <f>AN16-AM16</f>
        <v>135</v>
      </c>
      <c r="AP16" s="118">
        <v>1</v>
      </c>
      <c r="AQ16" s="118">
        <v>1</v>
      </c>
      <c r="AR16" s="118">
        <v>1</v>
      </c>
      <c r="AS16" s="118">
        <f t="shared" si="3"/>
        <v>2</v>
      </c>
      <c r="AT16" s="200">
        <v>43404</v>
      </c>
      <c r="AU16" s="118">
        <f t="shared" si="4"/>
        <v>0</v>
      </c>
      <c r="AV16" s="118">
        <v>-998</v>
      </c>
      <c r="AW16" s="118">
        <v>-998</v>
      </c>
      <c r="AX16" s="205">
        <v>43847</v>
      </c>
      <c r="AY16" s="118">
        <v>-99</v>
      </c>
      <c r="AZ16" s="118">
        <v>0</v>
      </c>
      <c r="BA16" s="118">
        <v>1</v>
      </c>
      <c r="BB16" s="118">
        <v>0</v>
      </c>
      <c r="BC16" s="118">
        <v>1</v>
      </c>
      <c r="BD16" s="118">
        <v>-998</v>
      </c>
      <c r="BE16" s="118">
        <v>-998</v>
      </c>
      <c r="BF16" s="118">
        <v>-998</v>
      </c>
      <c r="BG16" s="118">
        <v>-998</v>
      </c>
      <c r="BH16" s="118">
        <v>-998</v>
      </c>
      <c r="BI16" s="118">
        <v>998</v>
      </c>
      <c r="BJ16" s="118"/>
      <c r="BK16" s="118"/>
      <c r="BL16" s="118"/>
      <c r="BM16" s="118"/>
      <c r="BN16" s="118"/>
      <c r="BO16" s="118"/>
      <c r="BP16" s="118">
        <v>-998</v>
      </c>
      <c r="BQ16" s="118">
        <v>-998</v>
      </c>
      <c r="BR16" s="118">
        <v>-998</v>
      </c>
      <c r="BS16" s="118">
        <v>-998</v>
      </c>
      <c r="BT16" s="118">
        <v>-998</v>
      </c>
      <c r="BU16" s="118">
        <v>-998</v>
      </c>
      <c r="BV16" s="118">
        <v>-998</v>
      </c>
      <c r="BW16" s="118">
        <f t="shared" si="5"/>
        <v>0</v>
      </c>
      <c r="BX16" s="204">
        <f>AX16-AT16+1</f>
        <v>444</v>
      </c>
      <c r="BY16" s="183">
        <v>1</v>
      </c>
      <c r="BZ16" s="118">
        <v>1</v>
      </c>
      <c r="CA16" s="118">
        <v>0</v>
      </c>
      <c r="CB16" s="118">
        <v>-998</v>
      </c>
      <c r="CC16" s="118">
        <v>-998</v>
      </c>
      <c r="CD16" s="118">
        <v>-998</v>
      </c>
      <c r="CE16" s="118">
        <v>-998</v>
      </c>
      <c r="CF16" s="118">
        <v>-998</v>
      </c>
      <c r="CG16" s="118">
        <v>-998</v>
      </c>
      <c r="CH16" s="118">
        <v>-998</v>
      </c>
      <c r="CI16" s="118">
        <v>-998</v>
      </c>
      <c r="CJ16" s="118">
        <v>-998</v>
      </c>
      <c r="CK16" s="183">
        <v>0</v>
      </c>
      <c r="CL16" s="206">
        <v>43847</v>
      </c>
      <c r="CM16" s="183"/>
      <c r="CN16" s="183"/>
      <c r="CO16" s="196"/>
      <c r="CP16" s="197">
        <f t="shared" si="6"/>
        <v>-998</v>
      </c>
      <c r="CQ16" s="197">
        <f t="shared" si="7"/>
        <v>-998</v>
      </c>
      <c r="CR16" s="183">
        <v>0</v>
      </c>
      <c r="CS16" s="183">
        <v>0</v>
      </c>
      <c r="CT16" s="183">
        <v>0</v>
      </c>
      <c r="CU16" s="183">
        <v>0</v>
      </c>
      <c r="CV16" s="183">
        <v>0</v>
      </c>
      <c r="CW16" s="187" t="s">
        <v>380</v>
      </c>
      <c r="CX16" s="187"/>
      <c r="CY16" s="187" t="s">
        <v>394</v>
      </c>
      <c r="CZ16" s="118">
        <v>-998</v>
      </c>
      <c r="DA16" s="118">
        <v>-998</v>
      </c>
      <c r="DB16" s="118">
        <v>-98</v>
      </c>
      <c r="DC16" s="118">
        <v>-98</v>
      </c>
      <c r="DD16" s="118">
        <v>282</v>
      </c>
      <c r="DE16" s="118">
        <f>18+17+13+19</f>
        <v>67</v>
      </c>
      <c r="DF16" s="118">
        <v>-98</v>
      </c>
      <c r="DG16" s="118">
        <v>-98</v>
      </c>
      <c r="DH16" s="118">
        <v>-98</v>
      </c>
      <c r="DI16" s="118">
        <v>-98</v>
      </c>
      <c r="DJ16" s="118">
        <v>-98</v>
      </c>
      <c r="DK16" s="118">
        <f>282+67</f>
        <v>349</v>
      </c>
      <c r="DL16" s="203">
        <v>43404</v>
      </c>
      <c r="DM16" s="198">
        <v>43539</v>
      </c>
      <c r="DN16" s="192">
        <f t="shared" si="8"/>
        <v>0</v>
      </c>
      <c r="DO16" s="192">
        <f t="shared" si="9"/>
        <v>0</v>
      </c>
      <c r="DP16" s="192">
        <f t="shared" si="10"/>
        <v>1</v>
      </c>
      <c r="DQ16" s="192">
        <f t="shared" si="11"/>
        <v>1</v>
      </c>
      <c r="DR16" s="192">
        <f t="shared" si="12"/>
        <v>0</v>
      </c>
      <c r="DS16" s="192">
        <f t="shared" si="13"/>
        <v>1</v>
      </c>
      <c r="DT16" s="192">
        <f t="shared" si="14"/>
        <v>1</v>
      </c>
      <c r="DU16" s="192">
        <f t="shared" si="15"/>
        <v>1</v>
      </c>
      <c r="DV16" s="192">
        <f t="shared" si="16"/>
        <v>1</v>
      </c>
      <c r="DW16" s="192">
        <f t="shared" si="17"/>
        <v>0</v>
      </c>
      <c r="DX16" s="192">
        <f t="shared" si="18"/>
        <v>1</v>
      </c>
      <c r="DY16" s="192">
        <f t="shared" si="19"/>
        <v>0</v>
      </c>
      <c r="DZ16" s="192">
        <f t="shared" si="20"/>
        <v>1</v>
      </c>
      <c r="EA16" s="192">
        <f t="shared" si="21"/>
        <v>0</v>
      </c>
      <c r="EB16" s="192">
        <f t="shared" si="22"/>
        <v>0</v>
      </c>
      <c r="EC16" s="192">
        <f t="shared" si="23"/>
        <v>1</v>
      </c>
      <c r="ED16" s="192">
        <f t="shared" si="24"/>
        <v>1</v>
      </c>
      <c r="EE16" s="192">
        <f t="shared" si="25"/>
        <v>0</v>
      </c>
      <c r="EF16" s="192">
        <f t="shared" si="26"/>
        <v>1</v>
      </c>
      <c r="EG16" s="192">
        <f t="shared" si="27"/>
        <v>1</v>
      </c>
      <c r="EH16" s="192">
        <f t="shared" si="28"/>
        <v>1</v>
      </c>
      <c r="EI16" s="192">
        <f t="shared" si="29"/>
        <v>0</v>
      </c>
      <c r="EJ16" s="192">
        <f t="shared" si="30"/>
        <v>0</v>
      </c>
      <c r="EK16" s="192">
        <f t="shared" si="31"/>
        <v>0</v>
      </c>
      <c r="EL16" s="192">
        <f t="shared" si="32"/>
        <v>0</v>
      </c>
      <c r="EM16" s="192">
        <f t="shared" si="33"/>
        <v>5</v>
      </c>
    </row>
    <row r="17" spans="1:143" ht="15.75" x14ac:dyDescent="0.25">
      <c r="A17" s="192">
        <v>12</v>
      </c>
      <c r="B17" s="117" t="s">
        <v>133</v>
      </c>
      <c r="C17" s="162" t="s">
        <v>174</v>
      </c>
      <c r="D17" s="193" t="s">
        <v>208</v>
      </c>
      <c r="E17" s="118">
        <v>0</v>
      </c>
      <c r="F17" s="118">
        <v>0</v>
      </c>
      <c r="G17" s="118">
        <v>1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0</v>
      </c>
      <c r="N17" s="118">
        <v>0</v>
      </c>
      <c r="O17" s="118">
        <v>-98</v>
      </c>
      <c r="P17" s="118">
        <f t="shared" si="0"/>
        <v>0</v>
      </c>
      <c r="Q17" s="118">
        <f t="shared" si="1"/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0</v>
      </c>
      <c r="W17" s="118">
        <v>1</v>
      </c>
      <c r="X17" s="118">
        <v>1</v>
      </c>
      <c r="Y17" s="118">
        <v>1</v>
      </c>
      <c r="Z17" s="118">
        <v>0</v>
      </c>
      <c r="AA17" s="118">
        <v>0</v>
      </c>
      <c r="AB17" s="118">
        <v>0</v>
      </c>
      <c r="AC17" s="118">
        <v>0</v>
      </c>
      <c r="AD17" s="118">
        <v>1</v>
      </c>
      <c r="AE17" s="118">
        <f t="shared" si="2"/>
        <v>7</v>
      </c>
      <c r="AF17" s="118">
        <v>0</v>
      </c>
      <c r="AG17" s="118">
        <v>1</v>
      </c>
      <c r="AH17" s="118">
        <v>1</v>
      </c>
      <c r="AI17" s="118">
        <v>1</v>
      </c>
      <c r="AJ17" s="118">
        <v>-98</v>
      </c>
      <c r="AK17" s="118">
        <v>-98</v>
      </c>
      <c r="AL17" s="118">
        <v>-98</v>
      </c>
      <c r="AM17" s="200">
        <v>43426</v>
      </c>
      <c r="AN17" s="200">
        <v>43448</v>
      </c>
      <c r="AO17" s="118">
        <v>23</v>
      </c>
      <c r="AP17" s="118">
        <v>1</v>
      </c>
      <c r="AQ17" s="118">
        <v>1</v>
      </c>
      <c r="AR17" s="118">
        <v>1</v>
      </c>
      <c r="AS17" s="118">
        <f t="shared" si="3"/>
        <v>5</v>
      </c>
      <c r="AT17" s="200">
        <v>43423</v>
      </c>
      <c r="AU17" s="118">
        <f t="shared" si="4"/>
        <v>3</v>
      </c>
      <c r="AV17" s="200">
        <v>43423</v>
      </c>
      <c r="AW17" s="200">
        <v>43449</v>
      </c>
      <c r="AX17" s="194">
        <v>43467</v>
      </c>
      <c r="AY17" s="118">
        <v>1</v>
      </c>
      <c r="AZ17" s="118">
        <v>1</v>
      </c>
      <c r="BA17" s="118">
        <v>1</v>
      </c>
      <c r="BB17" s="118">
        <v>1</v>
      </c>
      <c r="BC17" s="118">
        <v>1</v>
      </c>
      <c r="BD17" s="118">
        <v>0</v>
      </c>
      <c r="BE17" s="118">
        <v>0</v>
      </c>
      <c r="BF17" s="118">
        <v>0</v>
      </c>
      <c r="BG17" s="118">
        <v>1</v>
      </c>
      <c r="BH17" s="118">
        <v>0</v>
      </c>
      <c r="BI17" s="118">
        <v>-98</v>
      </c>
      <c r="BJ17" s="118"/>
      <c r="BK17" s="118"/>
      <c r="BL17" s="118"/>
      <c r="BM17" s="118"/>
      <c r="BN17" s="118"/>
      <c r="BO17" s="118"/>
      <c r="BP17" s="118">
        <v>-99</v>
      </c>
      <c r="BQ17" s="118">
        <v>-99</v>
      </c>
      <c r="BR17" s="118">
        <v>-99</v>
      </c>
      <c r="BS17" s="118">
        <v>-99</v>
      </c>
      <c r="BT17" s="118">
        <v>-99</v>
      </c>
      <c r="BU17" s="118">
        <v>-99</v>
      </c>
      <c r="BV17" s="118">
        <v>-99</v>
      </c>
      <c r="BW17" s="118">
        <f t="shared" si="5"/>
        <v>0</v>
      </c>
      <c r="BX17" s="118">
        <v>48</v>
      </c>
      <c r="BY17" s="183">
        <v>1</v>
      </c>
      <c r="BZ17" s="118">
        <v>1</v>
      </c>
      <c r="CA17" s="118">
        <v>2</v>
      </c>
      <c r="CB17" s="118">
        <v>1</v>
      </c>
      <c r="CC17" s="118">
        <v>1</v>
      </c>
      <c r="CD17" s="118">
        <v>1</v>
      </c>
      <c r="CE17" s="118">
        <v>1</v>
      </c>
      <c r="CF17" s="118">
        <v>1</v>
      </c>
      <c r="CG17" s="118">
        <v>1</v>
      </c>
      <c r="CH17" s="118">
        <v>1</v>
      </c>
      <c r="CI17" s="118">
        <v>1</v>
      </c>
      <c r="CJ17" s="118">
        <v>1</v>
      </c>
      <c r="CK17" s="118">
        <v>1</v>
      </c>
      <c r="CL17" s="194">
        <v>43467</v>
      </c>
      <c r="CM17" s="118"/>
      <c r="CN17" s="194">
        <v>43467</v>
      </c>
      <c r="CO17" s="196">
        <f>IF(NOT(ISBLANK(CN17)),CN17,IF(NOT(ISBLANK(CM17)),CM17,))</f>
        <v>43467</v>
      </c>
      <c r="CP17" s="197">
        <f t="shared" si="6"/>
        <v>1</v>
      </c>
      <c r="CQ17" s="197">
        <f t="shared" si="7"/>
        <v>19</v>
      </c>
      <c r="CR17" s="118">
        <v>0</v>
      </c>
      <c r="CS17" s="118">
        <v>1</v>
      </c>
      <c r="CT17" s="118">
        <v>1</v>
      </c>
      <c r="CU17" s="183">
        <v>0</v>
      </c>
      <c r="CV17" s="183">
        <v>1</v>
      </c>
      <c r="CW17" s="187" t="s">
        <v>379</v>
      </c>
      <c r="CX17" s="187"/>
      <c r="CY17" s="187" t="s">
        <v>401</v>
      </c>
      <c r="CZ17" s="118"/>
      <c r="DA17" s="118">
        <v>2</v>
      </c>
      <c r="DB17" s="118">
        <v>-98</v>
      </c>
      <c r="DC17" s="118">
        <v>9</v>
      </c>
      <c r="DD17" s="118">
        <v>-98</v>
      </c>
      <c r="DE17" s="118">
        <v>-98</v>
      </c>
      <c r="DF17" s="118">
        <v>-98</v>
      </c>
      <c r="DG17" s="118">
        <v>0</v>
      </c>
      <c r="DH17" s="118">
        <v>0</v>
      </c>
      <c r="DI17" s="118">
        <v>0</v>
      </c>
      <c r="DJ17" s="118">
        <v>7</v>
      </c>
      <c r="DK17" s="118">
        <v>2</v>
      </c>
      <c r="DL17" s="203">
        <v>43426</v>
      </c>
      <c r="DM17" s="203">
        <v>43448</v>
      </c>
      <c r="DN17" s="192">
        <f t="shared" si="8"/>
        <v>0</v>
      </c>
      <c r="DO17" s="192">
        <f t="shared" si="9"/>
        <v>0</v>
      </c>
      <c r="DP17" s="192">
        <f t="shared" si="10"/>
        <v>0</v>
      </c>
      <c r="DQ17" s="192">
        <f t="shared" si="11"/>
        <v>0</v>
      </c>
      <c r="DR17" s="192">
        <f t="shared" si="12"/>
        <v>1</v>
      </c>
      <c r="DS17" s="192">
        <f t="shared" si="13"/>
        <v>1</v>
      </c>
      <c r="DT17" s="192">
        <f t="shared" si="14"/>
        <v>1</v>
      </c>
      <c r="DU17" s="192">
        <f t="shared" si="15"/>
        <v>1</v>
      </c>
      <c r="DV17" s="192">
        <f t="shared" si="16"/>
        <v>1</v>
      </c>
      <c r="DW17" s="192">
        <f t="shared" si="17"/>
        <v>0</v>
      </c>
      <c r="DX17" s="192">
        <f t="shared" si="18"/>
        <v>1</v>
      </c>
      <c r="DY17" s="192">
        <f t="shared" si="19"/>
        <v>1</v>
      </c>
      <c r="DZ17" s="192">
        <f t="shared" si="20"/>
        <v>1</v>
      </c>
      <c r="EA17" s="192">
        <f t="shared" si="21"/>
        <v>0</v>
      </c>
      <c r="EB17" s="192">
        <f t="shared" si="22"/>
        <v>0</v>
      </c>
      <c r="EC17" s="192">
        <f t="shared" si="23"/>
        <v>0</v>
      </c>
      <c r="ED17" s="192">
        <f t="shared" si="24"/>
        <v>0</v>
      </c>
      <c r="EE17" s="192">
        <f t="shared" si="25"/>
        <v>1</v>
      </c>
      <c r="EF17" s="192">
        <f t="shared" si="26"/>
        <v>1</v>
      </c>
      <c r="EG17" s="192">
        <f t="shared" si="27"/>
        <v>1</v>
      </c>
      <c r="EH17" s="192">
        <f t="shared" si="28"/>
        <v>1</v>
      </c>
      <c r="EI17" s="192">
        <f t="shared" si="29"/>
        <v>1</v>
      </c>
      <c r="EJ17" s="192">
        <f t="shared" si="30"/>
        <v>1</v>
      </c>
      <c r="EK17" s="192">
        <f t="shared" si="31"/>
        <v>1</v>
      </c>
      <c r="EL17" s="192">
        <f t="shared" si="32"/>
        <v>1</v>
      </c>
      <c r="EM17" s="192">
        <f t="shared" si="33"/>
        <v>8</v>
      </c>
    </row>
    <row r="18" spans="1:143" ht="15.75" x14ac:dyDescent="0.25">
      <c r="A18" s="192">
        <v>13</v>
      </c>
      <c r="B18" s="117" t="s">
        <v>134</v>
      </c>
      <c r="C18" s="162" t="s">
        <v>175</v>
      </c>
      <c r="D18" s="193" t="s">
        <v>209</v>
      </c>
      <c r="E18" s="118">
        <v>1</v>
      </c>
      <c r="F18" s="118">
        <v>0</v>
      </c>
      <c r="G18" s="118">
        <v>1</v>
      </c>
      <c r="H18" s="118">
        <v>0</v>
      </c>
      <c r="I18" s="118">
        <v>0</v>
      </c>
      <c r="J18" s="118">
        <v>0</v>
      </c>
      <c r="K18" s="118">
        <v>1</v>
      </c>
      <c r="L18" s="118">
        <v>0</v>
      </c>
      <c r="M18" s="118">
        <v>0</v>
      </c>
      <c r="N18" s="118">
        <v>0</v>
      </c>
      <c r="O18" s="118">
        <v>-98</v>
      </c>
      <c r="P18" s="118">
        <f t="shared" si="0"/>
        <v>1</v>
      </c>
      <c r="Q18" s="118">
        <f t="shared" si="1"/>
        <v>3</v>
      </c>
      <c r="R18" s="118">
        <v>1</v>
      </c>
      <c r="S18" s="118">
        <v>1</v>
      </c>
      <c r="T18" s="118">
        <v>1</v>
      </c>
      <c r="U18" s="118">
        <v>1</v>
      </c>
      <c r="V18" s="118">
        <v>0</v>
      </c>
      <c r="W18" s="118">
        <v>1</v>
      </c>
      <c r="X18" s="118">
        <v>1</v>
      </c>
      <c r="Y18" s="118">
        <v>1</v>
      </c>
      <c r="Z18" s="118">
        <v>0</v>
      </c>
      <c r="AA18" s="118">
        <v>0</v>
      </c>
      <c r="AB18" s="118">
        <v>1</v>
      </c>
      <c r="AC18" s="118">
        <v>1</v>
      </c>
      <c r="AD18" s="118">
        <v>1</v>
      </c>
      <c r="AE18" s="118">
        <f t="shared" si="2"/>
        <v>7</v>
      </c>
      <c r="AF18" s="118">
        <v>1</v>
      </c>
      <c r="AG18" s="118">
        <v>1</v>
      </c>
      <c r="AH18" s="118">
        <v>0</v>
      </c>
      <c r="AI18" s="118">
        <v>1</v>
      </c>
      <c r="AJ18" s="118">
        <v>-99</v>
      </c>
      <c r="AK18" s="118">
        <v>-99</v>
      </c>
      <c r="AL18" s="118">
        <v>-99</v>
      </c>
      <c r="AM18" s="194">
        <v>43437</v>
      </c>
      <c r="AN18" s="200">
        <v>43461</v>
      </c>
      <c r="AO18" s="118">
        <v>25</v>
      </c>
      <c r="AP18" s="118">
        <v>1</v>
      </c>
      <c r="AQ18" s="118">
        <v>1</v>
      </c>
      <c r="AR18" s="118">
        <v>0</v>
      </c>
      <c r="AS18" s="118">
        <f t="shared" si="3"/>
        <v>8</v>
      </c>
      <c r="AT18" s="200">
        <v>43434</v>
      </c>
      <c r="AU18" s="118">
        <f t="shared" si="4"/>
        <v>3</v>
      </c>
      <c r="AV18" s="118">
        <v>-99</v>
      </c>
      <c r="AW18" s="118">
        <v>-99</v>
      </c>
      <c r="AX18" s="194">
        <v>43481</v>
      </c>
      <c r="AY18" s="118">
        <v>0</v>
      </c>
      <c r="AZ18" s="118">
        <v>1</v>
      </c>
      <c r="BA18" s="118">
        <v>1</v>
      </c>
      <c r="BB18" s="118">
        <v>0</v>
      </c>
      <c r="BC18" s="118">
        <v>1</v>
      </c>
      <c r="BD18" s="118">
        <v>1</v>
      </c>
      <c r="BE18" s="118">
        <v>1</v>
      </c>
      <c r="BF18" s="118">
        <v>0</v>
      </c>
      <c r="BG18" s="118">
        <v>1</v>
      </c>
      <c r="BH18" s="118">
        <v>2</v>
      </c>
      <c r="BI18" s="118" t="s">
        <v>309</v>
      </c>
      <c r="BJ18" s="118"/>
      <c r="BK18" s="118"/>
      <c r="BL18" s="118"/>
      <c r="BM18" s="118"/>
      <c r="BN18" s="118"/>
      <c r="BO18" s="118"/>
      <c r="BP18" s="118">
        <v>0</v>
      </c>
      <c r="BQ18" s="118">
        <v>0</v>
      </c>
      <c r="BR18" s="118">
        <v>0</v>
      </c>
      <c r="BS18" s="118">
        <v>0</v>
      </c>
      <c r="BT18" s="118">
        <v>1</v>
      </c>
      <c r="BU18" s="118">
        <v>0</v>
      </c>
      <c r="BV18" s="118">
        <v>0</v>
      </c>
      <c r="BW18" s="118">
        <f t="shared" si="5"/>
        <v>1</v>
      </c>
      <c r="BX18" s="118">
        <v>48</v>
      </c>
      <c r="BY18" s="183">
        <v>1</v>
      </c>
      <c r="BZ18" s="118">
        <v>1</v>
      </c>
      <c r="CA18" s="118">
        <v>1</v>
      </c>
      <c r="CB18" s="118">
        <v>1</v>
      </c>
      <c r="CC18" s="118">
        <v>1</v>
      </c>
      <c r="CD18" s="118">
        <v>1</v>
      </c>
      <c r="CE18" s="118">
        <v>1</v>
      </c>
      <c r="CF18" s="118">
        <v>1</v>
      </c>
      <c r="CG18" s="118">
        <v>1</v>
      </c>
      <c r="CH18" s="118">
        <v>1</v>
      </c>
      <c r="CI18" s="118">
        <v>1</v>
      </c>
      <c r="CJ18" s="118">
        <v>1</v>
      </c>
      <c r="CK18" s="118">
        <v>1</v>
      </c>
      <c r="CL18" s="194">
        <v>43481</v>
      </c>
      <c r="CM18" s="118"/>
      <c r="CN18" s="194">
        <v>43481</v>
      </c>
      <c r="CO18" s="196">
        <f>IF(NOT(ISBLANK(CN18)),CN18,IF(NOT(ISBLANK(CM18)),CM18,))</f>
        <v>43481</v>
      </c>
      <c r="CP18" s="197">
        <f t="shared" si="6"/>
        <v>1</v>
      </c>
      <c r="CQ18" s="197">
        <f t="shared" si="7"/>
        <v>20</v>
      </c>
      <c r="CR18" s="118">
        <v>0</v>
      </c>
      <c r="CS18" s="118">
        <v>1</v>
      </c>
      <c r="CT18" s="118">
        <v>-997</v>
      </c>
      <c r="CU18" s="183">
        <v>0</v>
      </c>
      <c r="CV18" s="183">
        <v>0</v>
      </c>
      <c r="CW18" s="187" t="s">
        <v>381</v>
      </c>
      <c r="CX18" s="187" t="s">
        <v>392</v>
      </c>
      <c r="CY18" s="187" t="s">
        <v>402</v>
      </c>
      <c r="CZ18" s="118"/>
      <c r="DA18" s="118">
        <v>4</v>
      </c>
      <c r="DB18" s="118">
        <v>-98</v>
      </c>
      <c r="DC18" s="118">
        <v>12</v>
      </c>
      <c r="DD18" s="118">
        <v>-98</v>
      </c>
      <c r="DE18" s="118">
        <v>-98</v>
      </c>
      <c r="DF18" s="118">
        <v>-99</v>
      </c>
      <c r="DG18" s="118">
        <v>0</v>
      </c>
      <c r="DH18" s="118">
        <v>1</v>
      </c>
      <c r="DI18" s="118">
        <v>0</v>
      </c>
      <c r="DJ18" s="118">
        <v>11</v>
      </c>
      <c r="DK18" s="118">
        <v>0</v>
      </c>
      <c r="DL18" s="198">
        <v>43437</v>
      </c>
      <c r="DM18" s="203">
        <v>43461</v>
      </c>
      <c r="DN18" s="192">
        <f t="shared" si="8"/>
        <v>0</v>
      </c>
      <c r="DO18" s="192">
        <f t="shared" si="9"/>
        <v>0</v>
      </c>
      <c r="DP18" s="192">
        <f t="shared" si="10"/>
        <v>1</v>
      </c>
      <c r="DQ18" s="192">
        <f t="shared" si="11"/>
        <v>1</v>
      </c>
      <c r="DR18" s="192">
        <f t="shared" si="12"/>
        <v>1</v>
      </c>
      <c r="DS18" s="192">
        <f t="shared" si="13"/>
        <v>1</v>
      </c>
      <c r="DT18" s="192">
        <f t="shared" si="14"/>
        <v>1</v>
      </c>
      <c r="DU18" s="192">
        <f t="shared" si="15"/>
        <v>1</v>
      </c>
      <c r="DV18" s="192">
        <f t="shared" si="16"/>
        <v>1</v>
      </c>
      <c r="DW18" s="192">
        <f t="shared" si="17"/>
        <v>0</v>
      </c>
      <c r="DX18" s="192">
        <f t="shared" si="18"/>
        <v>1</v>
      </c>
      <c r="DY18" s="192">
        <f t="shared" si="19"/>
        <v>1</v>
      </c>
      <c r="DZ18" s="192">
        <f t="shared" si="20"/>
        <v>1</v>
      </c>
      <c r="EA18" s="192">
        <f t="shared" si="21"/>
        <v>0</v>
      </c>
      <c r="EB18" s="192">
        <f t="shared" si="22"/>
        <v>0</v>
      </c>
      <c r="EC18" s="192">
        <f t="shared" si="23"/>
        <v>1</v>
      </c>
      <c r="ED18" s="192">
        <f t="shared" si="24"/>
        <v>1</v>
      </c>
      <c r="EE18" s="192">
        <f t="shared" si="25"/>
        <v>0</v>
      </c>
      <c r="EF18" s="192">
        <f t="shared" si="26"/>
        <v>1</v>
      </c>
      <c r="EG18" s="192">
        <f t="shared" si="27"/>
        <v>1</v>
      </c>
      <c r="EH18" s="192">
        <f t="shared" si="28"/>
        <v>0</v>
      </c>
      <c r="EI18" s="192">
        <f t="shared" si="29"/>
        <v>1</v>
      </c>
      <c r="EJ18" s="192">
        <f t="shared" si="30"/>
        <v>1</v>
      </c>
      <c r="EK18" s="192">
        <f t="shared" si="31"/>
        <v>1</v>
      </c>
      <c r="EL18" s="192">
        <f t="shared" si="32"/>
        <v>1</v>
      </c>
      <c r="EM18" s="192">
        <f t="shared" si="33"/>
        <v>8</v>
      </c>
    </row>
    <row r="19" spans="1:143" ht="15.75" x14ac:dyDescent="0.25">
      <c r="A19" s="192">
        <v>14</v>
      </c>
      <c r="B19" s="117" t="s">
        <v>135</v>
      </c>
      <c r="C19" s="228" t="s">
        <v>517</v>
      </c>
      <c r="D19" s="193" t="s">
        <v>210</v>
      </c>
      <c r="E19" s="118">
        <v>1</v>
      </c>
      <c r="F19" s="118">
        <v>0</v>
      </c>
      <c r="G19" s="118">
        <v>1</v>
      </c>
      <c r="H19" s="118">
        <v>0</v>
      </c>
      <c r="I19" s="118">
        <v>0</v>
      </c>
      <c r="J19" s="118">
        <v>0</v>
      </c>
      <c r="K19" s="118">
        <v>1</v>
      </c>
      <c r="L19" s="118">
        <v>0</v>
      </c>
      <c r="M19" s="118">
        <v>0</v>
      </c>
      <c r="N19" s="118">
        <v>0</v>
      </c>
      <c r="O19" s="118">
        <v>-98</v>
      </c>
      <c r="P19" s="118">
        <f t="shared" si="0"/>
        <v>1</v>
      </c>
      <c r="Q19" s="118">
        <f t="shared" si="1"/>
        <v>3</v>
      </c>
      <c r="R19" s="118">
        <v>1</v>
      </c>
      <c r="S19" s="118">
        <v>1</v>
      </c>
      <c r="T19" s="118">
        <v>1</v>
      </c>
      <c r="U19" s="118">
        <v>0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0</v>
      </c>
      <c r="AB19" s="118">
        <v>0</v>
      </c>
      <c r="AC19" s="118">
        <v>0</v>
      </c>
      <c r="AD19" s="118">
        <v>1</v>
      </c>
      <c r="AE19" s="118">
        <f t="shared" si="2"/>
        <v>8</v>
      </c>
      <c r="AF19" s="118">
        <v>0</v>
      </c>
      <c r="AG19" s="118">
        <v>1</v>
      </c>
      <c r="AH19" s="118">
        <v>0</v>
      </c>
      <c r="AI19" s="118">
        <v>1</v>
      </c>
      <c r="AJ19" s="118">
        <v>-99</v>
      </c>
      <c r="AK19" s="118">
        <v>-99</v>
      </c>
      <c r="AL19" s="118">
        <v>-99</v>
      </c>
      <c r="AM19" s="194">
        <v>43500</v>
      </c>
      <c r="AN19" s="194">
        <v>43525</v>
      </c>
      <c r="AO19" s="118">
        <v>26</v>
      </c>
      <c r="AP19" s="118">
        <v>1</v>
      </c>
      <c r="AQ19" s="118">
        <v>1</v>
      </c>
      <c r="AR19" s="118">
        <v>1</v>
      </c>
      <c r="AS19" s="118">
        <f t="shared" si="3"/>
        <v>12</v>
      </c>
      <c r="AT19" s="194">
        <v>43493</v>
      </c>
      <c r="AU19" s="118">
        <f t="shared" si="4"/>
        <v>7</v>
      </c>
      <c r="AV19" s="194">
        <v>43493</v>
      </c>
      <c r="AW19" s="194">
        <v>43525</v>
      </c>
      <c r="AX19" s="200">
        <v>43815</v>
      </c>
      <c r="AY19" s="118">
        <v>1</v>
      </c>
      <c r="AZ19" s="118">
        <v>1</v>
      </c>
      <c r="BA19" s="118">
        <v>1</v>
      </c>
      <c r="BB19" s="118">
        <v>1</v>
      </c>
      <c r="BC19" s="118">
        <v>1</v>
      </c>
      <c r="BD19" s="118">
        <v>1</v>
      </c>
      <c r="BE19" s="118">
        <v>1</v>
      </c>
      <c r="BF19" s="118">
        <v>0</v>
      </c>
      <c r="BG19" s="118">
        <v>1</v>
      </c>
      <c r="BH19" s="118">
        <v>5</v>
      </c>
      <c r="BI19" s="118" t="s">
        <v>310</v>
      </c>
      <c r="BJ19" s="118"/>
      <c r="BK19" s="118"/>
      <c r="BL19" s="118"/>
      <c r="BM19" s="118"/>
      <c r="BN19" s="118"/>
      <c r="BO19" s="118"/>
      <c r="BP19" s="118">
        <v>-99</v>
      </c>
      <c r="BQ19" s="118">
        <v>-99</v>
      </c>
      <c r="BR19" s="118">
        <v>-99</v>
      </c>
      <c r="BS19" s="118">
        <v>-99</v>
      </c>
      <c r="BT19" s="118">
        <v>-99</v>
      </c>
      <c r="BU19" s="118">
        <v>-99</v>
      </c>
      <c r="BV19" s="118">
        <v>-99</v>
      </c>
      <c r="BW19" s="118">
        <f t="shared" si="5"/>
        <v>0</v>
      </c>
      <c r="BX19" s="118">
        <f>AW19-AV19+1</f>
        <v>33</v>
      </c>
      <c r="BY19" s="183">
        <v>1</v>
      </c>
      <c r="BZ19" s="118">
        <v>1</v>
      </c>
      <c r="CA19" s="118">
        <v>1</v>
      </c>
      <c r="CB19" s="118">
        <v>1</v>
      </c>
      <c r="CC19" s="118">
        <v>1</v>
      </c>
      <c r="CD19" s="118">
        <v>1</v>
      </c>
      <c r="CE19" s="118">
        <v>1</v>
      </c>
      <c r="CF19" s="118">
        <v>1</v>
      </c>
      <c r="CG19" s="118">
        <v>1</v>
      </c>
      <c r="CH19" s="118">
        <v>-98</v>
      </c>
      <c r="CI19" s="118">
        <v>1</v>
      </c>
      <c r="CJ19" s="118">
        <v>1</v>
      </c>
      <c r="CK19" s="118">
        <v>1</v>
      </c>
      <c r="CL19" s="118"/>
      <c r="CM19" s="118"/>
      <c r="CN19" s="194">
        <v>43537</v>
      </c>
      <c r="CO19" s="196">
        <f>IF(NOT(ISBLANK(CN19)),CN19,IF(NOT(ISBLANK(CM19)),CM19,))</f>
        <v>43537</v>
      </c>
      <c r="CP19" s="197">
        <f t="shared" si="6"/>
        <v>1</v>
      </c>
      <c r="CQ19" s="197">
        <f t="shared" si="7"/>
        <v>12</v>
      </c>
      <c r="CR19" s="118">
        <v>0</v>
      </c>
      <c r="CS19" s="118">
        <v>1</v>
      </c>
      <c r="CT19" s="118">
        <v>0</v>
      </c>
      <c r="CU19" s="183">
        <v>0</v>
      </c>
      <c r="CV19" s="183">
        <v>1</v>
      </c>
      <c r="CW19" s="187" t="s">
        <v>382</v>
      </c>
      <c r="CX19" s="187"/>
      <c r="CY19" s="187" t="s">
        <v>398</v>
      </c>
      <c r="CZ19" s="118"/>
      <c r="DA19" s="118">
        <v>-99</v>
      </c>
      <c r="DB19" s="118">
        <v>-98</v>
      </c>
      <c r="DC19" s="118">
        <v>90</v>
      </c>
      <c r="DD19" s="118">
        <v>-98</v>
      </c>
      <c r="DE19" s="118">
        <v>-98</v>
      </c>
      <c r="DF19" s="118">
        <v>-99</v>
      </c>
      <c r="DG19" s="118">
        <v>0</v>
      </c>
      <c r="DH19" s="118">
        <v>1</v>
      </c>
      <c r="DI19" s="118">
        <v>14</v>
      </c>
      <c r="DJ19" s="118">
        <v>60</v>
      </c>
      <c r="DK19" s="118">
        <v>15</v>
      </c>
      <c r="DL19" s="198">
        <v>43500</v>
      </c>
      <c r="DM19" s="198">
        <v>43525</v>
      </c>
      <c r="DN19" s="192">
        <f t="shared" si="8"/>
        <v>1</v>
      </c>
      <c r="DO19" s="192">
        <f t="shared" si="9"/>
        <v>0</v>
      </c>
      <c r="DP19" s="192">
        <f t="shared" si="10"/>
        <v>1</v>
      </c>
      <c r="DQ19" s="192">
        <f t="shared" si="11"/>
        <v>1</v>
      </c>
      <c r="DR19" s="192">
        <f t="shared" si="12"/>
        <v>1</v>
      </c>
      <c r="DS19" s="192">
        <f t="shared" si="13"/>
        <v>1</v>
      </c>
      <c r="DT19" s="192">
        <f t="shared" si="14"/>
        <v>1</v>
      </c>
      <c r="DU19" s="192">
        <f t="shared" si="15"/>
        <v>1</v>
      </c>
      <c r="DV19" s="192">
        <f t="shared" si="16"/>
        <v>0</v>
      </c>
      <c r="DW19" s="192">
        <f t="shared" si="17"/>
        <v>1</v>
      </c>
      <c r="DX19" s="192">
        <f t="shared" si="18"/>
        <v>1</v>
      </c>
      <c r="DY19" s="192">
        <f t="shared" si="19"/>
        <v>1</v>
      </c>
      <c r="DZ19" s="192">
        <f t="shared" si="20"/>
        <v>1</v>
      </c>
      <c r="EA19" s="192">
        <f t="shared" si="21"/>
        <v>1</v>
      </c>
      <c r="EB19" s="192">
        <f t="shared" si="22"/>
        <v>0</v>
      </c>
      <c r="EC19" s="192">
        <f t="shared" si="23"/>
        <v>0</v>
      </c>
      <c r="ED19" s="192">
        <f t="shared" si="24"/>
        <v>0</v>
      </c>
      <c r="EE19" s="192">
        <f t="shared" si="25"/>
        <v>1</v>
      </c>
      <c r="EF19" s="192">
        <f t="shared" si="26"/>
        <v>1</v>
      </c>
      <c r="EG19" s="192">
        <f t="shared" si="27"/>
        <v>1</v>
      </c>
      <c r="EH19" s="192">
        <f t="shared" si="28"/>
        <v>1</v>
      </c>
      <c r="EI19" s="192">
        <f t="shared" si="29"/>
        <v>1</v>
      </c>
      <c r="EJ19" s="192">
        <f t="shared" si="30"/>
        <v>1</v>
      </c>
      <c r="EK19" s="192">
        <f t="shared" si="31"/>
        <v>1</v>
      </c>
      <c r="EL19" s="192">
        <f t="shared" si="32"/>
        <v>1</v>
      </c>
      <c r="EM19" s="192">
        <f t="shared" si="33"/>
        <v>11</v>
      </c>
    </row>
    <row r="20" spans="1:143" ht="15.75" x14ac:dyDescent="0.25">
      <c r="A20" s="192">
        <v>15</v>
      </c>
      <c r="B20" s="117" t="s">
        <v>136</v>
      </c>
      <c r="C20" s="162" t="s">
        <v>176</v>
      </c>
      <c r="D20" s="199" t="s">
        <v>505</v>
      </c>
      <c r="E20" s="118">
        <v>1</v>
      </c>
      <c r="F20" s="118">
        <v>0</v>
      </c>
      <c r="G20" s="118">
        <v>1</v>
      </c>
      <c r="H20" s="118">
        <v>0</v>
      </c>
      <c r="I20" s="118">
        <v>0</v>
      </c>
      <c r="J20" s="118">
        <v>0</v>
      </c>
      <c r="K20" s="118">
        <v>1</v>
      </c>
      <c r="L20" s="118">
        <v>0</v>
      </c>
      <c r="M20" s="118">
        <v>0</v>
      </c>
      <c r="N20" s="118">
        <v>0</v>
      </c>
      <c r="O20" s="118">
        <v>-98</v>
      </c>
      <c r="P20" s="118">
        <f t="shared" si="0"/>
        <v>1</v>
      </c>
      <c r="Q20" s="118">
        <f t="shared" si="1"/>
        <v>3</v>
      </c>
      <c r="R20" s="118">
        <v>1</v>
      </c>
      <c r="S20" s="118">
        <v>0</v>
      </c>
      <c r="T20" s="118">
        <v>1</v>
      </c>
      <c r="U20" s="118">
        <v>1</v>
      </c>
      <c r="V20" s="118">
        <v>0</v>
      </c>
      <c r="W20" s="118">
        <v>1</v>
      </c>
      <c r="X20" s="118">
        <v>1</v>
      </c>
      <c r="Y20" s="118">
        <v>1</v>
      </c>
      <c r="Z20" s="118">
        <v>1</v>
      </c>
      <c r="AA20" s="118">
        <v>0</v>
      </c>
      <c r="AB20" s="118">
        <v>0</v>
      </c>
      <c r="AC20" s="118">
        <v>0</v>
      </c>
      <c r="AD20" s="118">
        <v>1</v>
      </c>
      <c r="AE20" s="118">
        <f t="shared" si="2"/>
        <v>7</v>
      </c>
      <c r="AF20" s="118">
        <v>1</v>
      </c>
      <c r="AG20" s="118">
        <v>1</v>
      </c>
      <c r="AH20" s="118">
        <v>1</v>
      </c>
      <c r="AI20" s="118">
        <v>1</v>
      </c>
      <c r="AJ20" s="118">
        <v>1</v>
      </c>
      <c r="AK20" s="118">
        <v>1</v>
      </c>
      <c r="AL20" s="118">
        <v>0</v>
      </c>
      <c r="AM20" s="194">
        <v>43503</v>
      </c>
      <c r="AN20" s="194">
        <v>43524</v>
      </c>
      <c r="AO20" s="118">
        <v>22</v>
      </c>
      <c r="AP20" s="118">
        <v>1</v>
      </c>
      <c r="AQ20" s="118">
        <v>1</v>
      </c>
      <c r="AR20" s="118">
        <v>0</v>
      </c>
      <c r="AS20" s="118">
        <f t="shared" si="3"/>
        <v>4</v>
      </c>
      <c r="AT20" s="205">
        <v>43497</v>
      </c>
      <c r="AU20" s="118">
        <f t="shared" si="4"/>
        <v>6</v>
      </c>
      <c r="AV20" s="118">
        <v>-99</v>
      </c>
      <c r="AW20" s="118">
        <v>-99</v>
      </c>
      <c r="AX20" s="205">
        <v>43565</v>
      </c>
      <c r="AY20" s="118">
        <v>0</v>
      </c>
      <c r="AZ20" s="118">
        <v>1</v>
      </c>
      <c r="BA20" s="118">
        <v>1</v>
      </c>
      <c r="BB20" s="118">
        <v>1</v>
      </c>
      <c r="BC20" s="118">
        <v>1</v>
      </c>
      <c r="BD20" s="118">
        <v>-99</v>
      </c>
      <c r="BE20" s="118">
        <v>-99</v>
      </c>
      <c r="BF20" s="118">
        <v>-99</v>
      </c>
      <c r="BG20" s="118">
        <v>-99</v>
      </c>
      <c r="BH20" s="118">
        <v>-99</v>
      </c>
      <c r="BI20" s="118">
        <v>-98</v>
      </c>
      <c r="BJ20" s="118"/>
      <c r="BK20" s="118"/>
      <c r="BL20" s="118"/>
      <c r="BM20" s="118"/>
      <c r="BN20" s="118"/>
      <c r="BO20" s="118"/>
      <c r="BP20" s="118">
        <v>-99</v>
      </c>
      <c r="BQ20" s="118">
        <v>-99</v>
      </c>
      <c r="BR20" s="118">
        <v>-99</v>
      </c>
      <c r="BS20" s="118">
        <v>-99</v>
      </c>
      <c r="BT20" s="118">
        <v>-99</v>
      </c>
      <c r="BU20" s="118">
        <v>-99</v>
      </c>
      <c r="BV20" s="118">
        <v>-99</v>
      </c>
      <c r="BW20" s="118">
        <f t="shared" si="5"/>
        <v>0</v>
      </c>
      <c r="BX20" s="204">
        <f>AX20-AT20+1</f>
        <v>69</v>
      </c>
      <c r="BY20" s="183">
        <v>1</v>
      </c>
      <c r="BZ20" s="118">
        <v>1</v>
      </c>
      <c r="CA20" s="118">
        <v>1</v>
      </c>
      <c r="CB20" s="118">
        <v>1</v>
      </c>
      <c r="CC20" s="118">
        <v>0</v>
      </c>
      <c r="CD20" s="118">
        <v>1</v>
      </c>
      <c r="CE20" s="118">
        <v>1</v>
      </c>
      <c r="CF20" s="118">
        <v>1</v>
      </c>
      <c r="CG20" s="118">
        <v>-98</v>
      </c>
      <c r="CH20" s="118">
        <v>1</v>
      </c>
      <c r="CI20" s="118">
        <v>1</v>
      </c>
      <c r="CJ20" s="118">
        <v>1</v>
      </c>
      <c r="CK20" s="118">
        <v>1</v>
      </c>
      <c r="CL20" s="194">
        <v>43565</v>
      </c>
      <c r="CM20" s="118"/>
      <c r="CN20" s="118"/>
      <c r="CO20" s="196"/>
      <c r="CP20" s="197">
        <f t="shared" si="6"/>
        <v>0</v>
      </c>
      <c r="CQ20" s="197">
        <f t="shared" si="7"/>
        <v>-99</v>
      </c>
      <c r="CR20" s="118">
        <v>0</v>
      </c>
      <c r="CS20" s="118">
        <v>1</v>
      </c>
      <c r="CT20" s="118">
        <v>0</v>
      </c>
      <c r="CU20" s="183">
        <v>0</v>
      </c>
      <c r="CV20" s="183">
        <v>1</v>
      </c>
      <c r="CW20" s="187" t="s">
        <v>382</v>
      </c>
      <c r="CX20" s="187"/>
      <c r="CY20" s="187" t="s">
        <v>397</v>
      </c>
      <c r="CZ20" s="118">
        <v>-998</v>
      </c>
      <c r="DA20" s="118">
        <v>-998</v>
      </c>
      <c r="DB20" s="118">
        <v>-98</v>
      </c>
      <c r="DC20" s="118">
        <v>-98</v>
      </c>
      <c r="DD20" s="118">
        <v>-98</v>
      </c>
      <c r="DE20" s="118">
        <v>-98</v>
      </c>
      <c r="DF20" s="118">
        <v>-98</v>
      </c>
      <c r="DG20" s="118">
        <v>-98</v>
      </c>
      <c r="DH20" s="118">
        <v>-98</v>
      </c>
      <c r="DI20" s="118">
        <v>-98</v>
      </c>
      <c r="DJ20" s="118">
        <v>-98</v>
      </c>
      <c r="DK20" s="118">
        <v>-98</v>
      </c>
      <c r="DL20" s="198">
        <v>43503</v>
      </c>
      <c r="DM20" s="198">
        <v>43524</v>
      </c>
      <c r="DN20" s="192">
        <f t="shared" si="8"/>
        <v>0</v>
      </c>
      <c r="DO20" s="192">
        <f t="shared" si="9"/>
        <v>0</v>
      </c>
      <c r="DP20" s="192">
        <f t="shared" si="10"/>
        <v>1</v>
      </c>
      <c r="DQ20" s="192">
        <f t="shared" si="11"/>
        <v>1</v>
      </c>
      <c r="DR20" s="192">
        <f t="shared" si="12"/>
        <v>1</v>
      </c>
      <c r="DS20" s="192">
        <f t="shared" si="13"/>
        <v>1</v>
      </c>
      <c r="DT20" s="192">
        <f t="shared" si="14"/>
        <v>0</v>
      </c>
      <c r="DU20" s="192">
        <f t="shared" si="15"/>
        <v>1</v>
      </c>
      <c r="DV20" s="192">
        <f t="shared" si="16"/>
        <v>1</v>
      </c>
      <c r="DW20" s="192">
        <f t="shared" si="17"/>
        <v>0</v>
      </c>
      <c r="DX20" s="192">
        <f t="shared" si="18"/>
        <v>1</v>
      </c>
      <c r="DY20" s="192">
        <f t="shared" si="19"/>
        <v>1</v>
      </c>
      <c r="DZ20" s="192">
        <f t="shared" si="20"/>
        <v>1</v>
      </c>
      <c r="EA20" s="192">
        <f t="shared" si="21"/>
        <v>1</v>
      </c>
      <c r="EB20" s="192">
        <f t="shared" si="22"/>
        <v>0</v>
      </c>
      <c r="EC20" s="192">
        <f t="shared" si="23"/>
        <v>0</v>
      </c>
      <c r="ED20" s="192">
        <f t="shared" si="24"/>
        <v>0</v>
      </c>
      <c r="EE20" s="192">
        <f t="shared" si="25"/>
        <v>1</v>
      </c>
      <c r="EF20" s="192">
        <f t="shared" si="26"/>
        <v>1</v>
      </c>
      <c r="EG20" s="192">
        <f t="shared" si="27"/>
        <v>1</v>
      </c>
      <c r="EH20" s="192">
        <f t="shared" si="28"/>
        <v>0</v>
      </c>
      <c r="EI20" s="192">
        <f t="shared" si="29"/>
        <v>1</v>
      </c>
      <c r="EJ20" s="192">
        <f t="shared" si="30"/>
        <v>0</v>
      </c>
      <c r="EK20" s="192">
        <f t="shared" si="31"/>
        <v>0</v>
      </c>
      <c r="EL20" s="192">
        <f t="shared" si="32"/>
        <v>0</v>
      </c>
      <c r="EM20" s="192">
        <f t="shared" si="33"/>
        <v>7</v>
      </c>
    </row>
    <row r="21" spans="1:143" ht="15.75" x14ac:dyDescent="0.25">
      <c r="A21" s="192">
        <v>16</v>
      </c>
      <c r="B21" s="117" t="s">
        <v>137</v>
      </c>
      <c r="C21" s="162" t="s">
        <v>177</v>
      </c>
      <c r="D21" s="199" t="s">
        <v>506</v>
      </c>
      <c r="E21" s="118">
        <v>1</v>
      </c>
      <c r="F21" s="118">
        <v>0</v>
      </c>
      <c r="G21" s="118">
        <v>1</v>
      </c>
      <c r="H21" s="118">
        <v>0</v>
      </c>
      <c r="I21" s="118">
        <v>0</v>
      </c>
      <c r="J21" s="118">
        <v>0</v>
      </c>
      <c r="K21" s="118">
        <v>1</v>
      </c>
      <c r="L21" s="118">
        <v>0</v>
      </c>
      <c r="M21" s="118">
        <v>0</v>
      </c>
      <c r="N21" s="118">
        <v>0</v>
      </c>
      <c r="O21" s="118">
        <v>-98</v>
      </c>
      <c r="P21" s="118">
        <f t="shared" si="0"/>
        <v>1</v>
      </c>
      <c r="Q21" s="118">
        <f t="shared" si="1"/>
        <v>3</v>
      </c>
      <c r="R21" s="118">
        <v>1</v>
      </c>
      <c r="S21" s="118">
        <v>1</v>
      </c>
      <c r="T21" s="118">
        <v>1</v>
      </c>
      <c r="U21" s="118">
        <v>1</v>
      </c>
      <c r="V21" s="118">
        <v>0</v>
      </c>
      <c r="W21" s="118">
        <v>1</v>
      </c>
      <c r="X21" s="118">
        <v>0</v>
      </c>
      <c r="Y21" s="118">
        <v>1</v>
      </c>
      <c r="Z21" s="118">
        <v>0</v>
      </c>
      <c r="AA21" s="118">
        <v>0</v>
      </c>
      <c r="AB21" s="118">
        <v>0</v>
      </c>
      <c r="AC21" s="118">
        <v>0</v>
      </c>
      <c r="AD21" s="118">
        <v>1</v>
      </c>
      <c r="AE21" s="118">
        <f t="shared" si="2"/>
        <v>6</v>
      </c>
      <c r="AF21" s="118">
        <v>0</v>
      </c>
      <c r="AG21" s="118">
        <v>1</v>
      </c>
      <c r="AH21" s="118">
        <v>0</v>
      </c>
      <c r="AI21" s="118">
        <v>0</v>
      </c>
      <c r="AJ21" s="118">
        <v>1</v>
      </c>
      <c r="AK21" s="118">
        <v>1</v>
      </c>
      <c r="AL21" s="118">
        <v>0</v>
      </c>
      <c r="AM21" s="194">
        <v>43525</v>
      </c>
      <c r="AN21" s="194">
        <v>43545</v>
      </c>
      <c r="AO21" s="118">
        <v>21</v>
      </c>
      <c r="AP21" s="118">
        <v>1</v>
      </c>
      <c r="AQ21" s="118">
        <v>1</v>
      </c>
      <c r="AR21" s="118">
        <v>0</v>
      </c>
      <c r="AS21" s="118">
        <f t="shared" si="3"/>
        <v>6</v>
      </c>
      <c r="AT21" s="194">
        <v>43517</v>
      </c>
      <c r="AU21" s="118">
        <f t="shared" si="4"/>
        <v>8</v>
      </c>
      <c r="AV21" s="194">
        <v>43516</v>
      </c>
      <c r="AW21" s="118">
        <v>-99</v>
      </c>
      <c r="AX21" s="194">
        <v>43570</v>
      </c>
      <c r="AY21" s="118">
        <v>1</v>
      </c>
      <c r="AZ21" s="118">
        <v>1</v>
      </c>
      <c r="BA21" s="118">
        <v>1</v>
      </c>
      <c r="BB21" s="118">
        <v>0</v>
      </c>
      <c r="BC21" s="118">
        <v>0</v>
      </c>
      <c r="BD21" s="118">
        <v>0</v>
      </c>
      <c r="BE21" s="118">
        <v>0</v>
      </c>
      <c r="BF21" s="118">
        <v>0</v>
      </c>
      <c r="BG21" s="118">
        <v>0</v>
      </c>
      <c r="BH21" s="118">
        <v>4</v>
      </c>
      <c r="BI21" s="118" t="s">
        <v>311</v>
      </c>
      <c r="BJ21" s="118"/>
      <c r="BK21" s="118"/>
      <c r="BL21" s="118"/>
      <c r="BM21" s="118"/>
      <c r="BN21" s="118"/>
      <c r="BO21" s="118"/>
      <c r="BP21" s="118">
        <v>-99</v>
      </c>
      <c r="BQ21" s="118">
        <v>-99</v>
      </c>
      <c r="BR21" s="118">
        <v>-99</v>
      </c>
      <c r="BS21" s="118">
        <v>-99</v>
      </c>
      <c r="BT21" s="118">
        <v>-99</v>
      </c>
      <c r="BU21" s="118">
        <v>-99</v>
      </c>
      <c r="BV21" s="118">
        <v>-99</v>
      </c>
      <c r="BW21" s="118">
        <f t="shared" si="5"/>
        <v>0</v>
      </c>
      <c r="BX21" s="118">
        <v>55</v>
      </c>
      <c r="BY21" s="183">
        <v>1</v>
      </c>
      <c r="BZ21" s="118">
        <v>1</v>
      </c>
      <c r="CA21" s="118">
        <v>1</v>
      </c>
      <c r="CB21" s="118">
        <v>1</v>
      </c>
      <c r="CC21" s="118">
        <v>1</v>
      </c>
      <c r="CD21" s="118">
        <v>1</v>
      </c>
      <c r="CE21" s="118">
        <v>1</v>
      </c>
      <c r="CF21" s="118">
        <v>1</v>
      </c>
      <c r="CG21" s="118">
        <v>1</v>
      </c>
      <c r="CH21" s="118">
        <v>-98</v>
      </c>
      <c r="CI21" s="118">
        <v>1</v>
      </c>
      <c r="CJ21" s="118">
        <v>1</v>
      </c>
      <c r="CK21" s="118">
        <v>1</v>
      </c>
      <c r="CL21" s="194">
        <v>43570</v>
      </c>
      <c r="CM21" s="118"/>
      <c r="CN21" s="118"/>
      <c r="CO21" s="196"/>
      <c r="CP21" s="197">
        <f t="shared" si="6"/>
        <v>0</v>
      </c>
      <c r="CQ21" s="197">
        <f t="shared" si="7"/>
        <v>-99</v>
      </c>
      <c r="CR21" s="118">
        <v>0</v>
      </c>
      <c r="CS21" s="118">
        <v>1</v>
      </c>
      <c r="CT21" s="118">
        <v>-997</v>
      </c>
      <c r="CU21" s="183">
        <v>-997</v>
      </c>
      <c r="CV21" s="183">
        <v>0</v>
      </c>
      <c r="CW21" s="187" t="s">
        <v>383</v>
      </c>
      <c r="CX21" s="187"/>
      <c r="CY21" s="187" t="s">
        <v>403</v>
      </c>
      <c r="CZ21" s="118"/>
      <c r="DA21" s="118">
        <v>-99</v>
      </c>
      <c r="DB21" s="118">
        <v>-98</v>
      </c>
      <c r="DC21" s="118">
        <v>-99</v>
      </c>
      <c r="DD21" s="118">
        <v>-98</v>
      </c>
      <c r="DE21" s="118">
        <v>-98</v>
      </c>
      <c r="DF21" s="118">
        <v>-99</v>
      </c>
      <c r="DG21" s="118">
        <v>14</v>
      </c>
      <c r="DH21" s="118" t="s">
        <v>425</v>
      </c>
      <c r="DI21" s="118" t="s">
        <v>425</v>
      </c>
      <c r="DJ21" s="118" t="s">
        <v>425</v>
      </c>
      <c r="DK21" s="118" t="s">
        <v>425</v>
      </c>
      <c r="DL21" s="198">
        <v>43525</v>
      </c>
      <c r="DM21" s="198">
        <v>43545</v>
      </c>
      <c r="DN21" s="192">
        <f t="shared" si="8"/>
        <v>1</v>
      </c>
      <c r="DO21" s="192">
        <f t="shared" si="9"/>
        <v>0</v>
      </c>
      <c r="DP21" s="192">
        <f t="shared" si="10"/>
        <v>1</v>
      </c>
      <c r="DQ21" s="192">
        <f t="shared" si="11"/>
        <v>1</v>
      </c>
      <c r="DR21" s="192">
        <f t="shared" si="12"/>
        <v>0</v>
      </c>
      <c r="DS21" s="192">
        <f t="shared" si="13"/>
        <v>1</v>
      </c>
      <c r="DT21" s="192">
        <f t="shared" si="14"/>
        <v>1</v>
      </c>
      <c r="DU21" s="192">
        <f t="shared" si="15"/>
        <v>1</v>
      </c>
      <c r="DV21" s="192">
        <f t="shared" si="16"/>
        <v>1</v>
      </c>
      <c r="DW21" s="192">
        <f t="shared" si="17"/>
        <v>0</v>
      </c>
      <c r="DX21" s="192">
        <f t="shared" si="18"/>
        <v>1</v>
      </c>
      <c r="DY21" s="192">
        <f t="shared" si="19"/>
        <v>0</v>
      </c>
      <c r="DZ21" s="192">
        <f t="shared" si="20"/>
        <v>1</v>
      </c>
      <c r="EA21" s="192">
        <f t="shared" si="21"/>
        <v>0</v>
      </c>
      <c r="EB21" s="192">
        <f t="shared" si="22"/>
        <v>0</v>
      </c>
      <c r="EC21" s="192">
        <f t="shared" si="23"/>
        <v>0</v>
      </c>
      <c r="ED21" s="192">
        <f t="shared" si="24"/>
        <v>0</v>
      </c>
      <c r="EE21" s="192">
        <f t="shared" si="25"/>
        <v>0</v>
      </c>
      <c r="EF21" s="192">
        <f t="shared" si="26"/>
        <v>1</v>
      </c>
      <c r="EG21" s="192">
        <f t="shared" si="27"/>
        <v>1</v>
      </c>
      <c r="EH21" s="192">
        <f t="shared" si="28"/>
        <v>0</v>
      </c>
      <c r="EI21" s="192">
        <f t="shared" si="29"/>
        <v>1</v>
      </c>
      <c r="EJ21" s="192">
        <f t="shared" si="30"/>
        <v>0</v>
      </c>
      <c r="EK21" s="192">
        <f t="shared" si="31"/>
        <v>0</v>
      </c>
      <c r="EL21" s="192">
        <f t="shared" si="32"/>
        <v>1</v>
      </c>
      <c r="EM21" s="192">
        <f t="shared" si="33"/>
        <v>7</v>
      </c>
    </row>
    <row r="22" spans="1:143" ht="15.75" x14ac:dyDescent="0.25">
      <c r="A22" s="192">
        <v>17</v>
      </c>
      <c r="B22" s="117" t="s">
        <v>138</v>
      </c>
      <c r="C22" s="162" t="s">
        <v>178</v>
      </c>
      <c r="D22" s="199" t="s">
        <v>507</v>
      </c>
      <c r="E22" s="118">
        <v>1</v>
      </c>
      <c r="F22" s="118">
        <v>0</v>
      </c>
      <c r="G22" s="118">
        <v>1</v>
      </c>
      <c r="H22" s="118">
        <v>1</v>
      </c>
      <c r="I22" s="118">
        <v>0</v>
      </c>
      <c r="J22" s="118">
        <v>0</v>
      </c>
      <c r="K22" s="118">
        <v>0</v>
      </c>
      <c r="L22" s="118">
        <v>0</v>
      </c>
      <c r="M22" s="118">
        <v>0</v>
      </c>
      <c r="N22" s="118">
        <v>0</v>
      </c>
      <c r="O22" s="118">
        <v>-98</v>
      </c>
      <c r="P22" s="118">
        <f t="shared" si="0"/>
        <v>1</v>
      </c>
      <c r="Q22" s="118">
        <f t="shared" si="1"/>
        <v>3</v>
      </c>
      <c r="R22" s="118">
        <v>1</v>
      </c>
      <c r="S22" s="118">
        <v>1</v>
      </c>
      <c r="T22" s="118">
        <v>1</v>
      </c>
      <c r="U22" s="118">
        <v>1</v>
      </c>
      <c r="V22" s="118">
        <v>0</v>
      </c>
      <c r="W22" s="118">
        <v>1</v>
      </c>
      <c r="X22" s="118">
        <v>0</v>
      </c>
      <c r="Y22" s="118">
        <v>1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118">
        <f t="shared" si="2"/>
        <v>6</v>
      </c>
      <c r="AF22" s="118">
        <v>-998</v>
      </c>
      <c r="AG22" s="118">
        <v>-998</v>
      </c>
      <c r="AH22" s="118">
        <v>-998</v>
      </c>
      <c r="AI22" s="118">
        <v>-998</v>
      </c>
      <c r="AJ22" s="118">
        <v>1</v>
      </c>
      <c r="AK22" s="118">
        <v>0</v>
      </c>
      <c r="AL22" s="118">
        <v>0</v>
      </c>
      <c r="AM22" s="194">
        <v>43571</v>
      </c>
      <c r="AN22" s="194">
        <v>43592</v>
      </c>
      <c r="AO22" s="118">
        <v>22</v>
      </c>
      <c r="AP22" s="118">
        <v>1</v>
      </c>
      <c r="AQ22" s="118">
        <v>1</v>
      </c>
      <c r="AR22" s="118">
        <v>0</v>
      </c>
      <c r="AS22" s="118">
        <f t="shared" si="3"/>
        <v>3</v>
      </c>
      <c r="AT22" s="194">
        <v>43566</v>
      </c>
      <c r="AU22" s="118">
        <f t="shared" si="4"/>
        <v>5</v>
      </c>
      <c r="AV22" s="118">
        <v>-998</v>
      </c>
      <c r="AW22" s="118">
        <v>-998</v>
      </c>
      <c r="AX22" s="194">
        <v>43588</v>
      </c>
      <c r="AY22" s="118">
        <v>-99</v>
      </c>
      <c r="AZ22" s="118">
        <v>1</v>
      </c>
      <c r="BA22" s="118">
        <v>1</v>
      </c>
      <c r="BB22" s="118">
        <v>0</v>
      </c>
      <c r="BC22" s="118">
        <v>1</v>
      </c>
      <c r="BD22" s="118">
        <v>-998</v>
      </c>
      <c r="BE22" s="118">
        <v>-998</v>
      </c>
      <c r="BF22" s="118">
        <v>-998</v>
      </c>
      <c r="BG22" s="118">
        <v>-998</v>
      </c>
      <c r="BH22" s="118">
        <v>-998</v>
      </c>
      <c r="BI22" s="118">
        <v>998</v>
      </c>
      <c r="BJ22" s="118"/>
      <c r="BK22" s="118"/>
      <c r="BL22" s="118"/>
      <c r="BM22" s="118"/>
      <c r="BN22" s="118"/>
      <c r="BO22" s="118"/>
      <c r="BP22" s="118">
        <v>-998</v>
      </c>
      <c r="BQ22" s="118">
        <v>-998</v>
      </c>
      <c r="BR22" s="118">
        <v>-998</v>
      </c>
      <c r="BS22" s="118">
        <v>-998</v>
      </c>
      <c r="BT22" s="118">
        <v>-998</v>
      </c>
      <c r="BU22" s="118">
        <v>-998</v>
      </c>
      <c r="BV22" s="118">
        <v>-998</v>
      </c>
      <c r="BW22" s="118">
        <f t="shared" si="5"/>
        <v>0</v>
      </c>
      <c r="BX22" s="118">
        <v>24</v>
      </c>
      <c r="BY22" s="183">
        <v>1</v>
      </c>
      <c r="BZ22" s="118">
        <v>0</v>
      </c>
      <c r="CA22" s="118">
        <v>0</v>
      </c>
      <c r="CB22" s="118">
        <v>-998</v>
      </c>
      <c r="CC22" s="118">
        <v>-998</v>
      </c>
      <c r="CD22" s="118">
        <v>-998</v>
      </c>
      <c r="CE22" s="118">
        <v>-998</v>
      </c>
      <c r="CF22" s="118">
        <v>-998</v>
      </c>
      <c r="CG22" s="118">
        <v>-998</v>
      </c>
      <c r="CH22" s="118">
        <v>-998</v>
      </c>
      <c r="CI22" s="118">
        <v>-998</v>
      </c>
      <c r="CJ22" s="118">
        <v>-998</v>
      </c>
      <c r="CK22" s="183">
        <v>0</v>
      </c>
      <c r="CL22" s="206"/>
      <c r="CM22" s="183"/>
      <c r="CN22" s="183"/>
      <c r="CO22" s="196"/>
      <c r="CP22" s="197">
        <f t="shared" si="6"/>
        <v>-998</v>
      </c>
      <c r="CQ22" s="197">
        <f t="shared" si="7"/>
        <v>-998</v>
      </c>
      <c r="CR22" s="183">
        <v>0</v>
      </c>
      <c r="CS22" s="183">
        <v>0</v>
      </c>
      <c r="CT22" s="183">
        <v>0</v>
      </c>
      <c r="CU22" s="183">
        <v>0</v>
      </c>
      <c r="CV22" s="183">
        <v>1</v>
      </c>
      <c r="CW22" s="187" t="s">
        <v>384</v>
      </c>
      <c r="CX22" s="187"/>
      <c r="CY22" s="187" t="s">
        <v>402</v>
      </c>
      <c r="CZ22" s="118"/>
      <c r="DA22" s="118">
        <v>9</v>
      </c>
      <c r="DB22" s="118">
        <v>-99</v>
      </c>
      <c r="DC22" s="118">
        <v>9</v>
      </c>
      <c r="DD22" s="118">
        <v>-99</v>
      </c>
      <c r="DE22" s="118">
        <v>-98</v>
      </c>
      <c r="DF22" s="118">
        <v>-98</v>
      </c>
      <c r="DG22" s="118">
        <v>-99</v>
      </c>
      <c r="DH22" s="118">
        <v>-99</v>
      </c>
      <c r="DI22" s="118">
        <v>-99</v>
      </c>
      <c r="DJ22" s="118">
        <v>-99</v>
      </c>
      <c r="DK22" s="118">
        <v>-99</v>
      </c>
      <c r="DL22" s="198">
        <v>43571</v>
      </c>
      <c r="DM22" s="198">
        <v>43592</v>
      </c>
      <c r="DN22" s="192">
        <f t="shared" si="8"/>
        <v>0</v>
      </c>
      <c r="DO22" s="192">
        <f t="shared" si="9"/>
        <v>0</v>
      </c>
      <c r="DP22" s="192">
        <f t="shared" si="10"/>
        <v>1</v>
      </c>
      <c r="DQ22" s="192">
        <f t="shared" si="11"/>
        <v>1</v>
      </c>
      <c r="DR22" s="192">
        <f t="shared" si="12"/>
        <v>0</v>
      </c>
      <c r="DS22" s="192">
        <f t="shared" si="13"/>
        <v>1</v>
      </c>
      <c r="DT22" s="192">
        <f t="shared" si="14"/>
        <v>1</v>
      </c>
      <c r="DU22" s="192">
        <f t="shared" si="15"/>
        <v>1</v>
      </c>
      <c r="DV22" s="192">
        <f t="shared" si="16"/>
        <v>1</v>
      </c>
      <c r="DW22" s="192">
        <f t="shared" si="17"/>
        <v>0</v>
      </c>
      <c r="DX22" s="192">
        <f t="shared" si="18"/>
        <v>1</v>
      </c>
      <c r="DY22" s="192">
        <f t="shared" si="19"/>
        <v>0</v>
      </c>
      <c r="DZ22" s="192">
        <f t="shared" si="20"/>
        <v>1</v>
      </c>
      <c r="EA22" s="192">
        <f t="shared" si="21"/>
        <v>0</v>
      </c>
      <c r="EB22" s="192">
        <f t="shared" si="22"/>
        <v>0</v>
      </c>
      <c r="EC22" s="192">
        <f t="shared" si="23"/>
        <v>0</v>
      </c>
      <c r="ED22" s="192">
        <f t="shared" si="24"/>
        <v>0</v>
      </c>
      <c r="EE22" s="192">
        <f t="shared" si="25"/>
        <v>0</v>
      </c>
      <c r="EF22" s="192">
        <f t="shared" si="26"/>
        <v>1</v>
      </c>
      <c r="EG22" s="192">
        <f t="shared" si="27"/>
        <v>1</v>
      </c>
      <c r="EH22" s="192">
        <f t="shared" si="28"/>
        <v>0</v>
      </c>
      <c r="EI22" s="192">
        <f t="shared" si="29"/>
        <v>0</v>
      </c>
      <c r="EJ22" s="192">
        <f t="shared" si="30"/>
        <v>0</v>
      </c>
      <c r="EK22" s="192">
        <f t="shared" si="31"/>
        <v>0</v>
      </c>
      <c r="EL22" s="192">
        <f t="shared" si="32"/>
        <v>0</v>
      </c>
      <c r="EM22" s="192">
        <f t="shared" si="33"/>
        <v>4</v>
      </c>
    </row>
    <row r="23" spans="1:143" ht="15.75" x14ac:dyDescent="0.25">
      <c r="A23" s="192">
        <v>18</v>
      </c>
      <c r="B23" s="117" t="s">
        <v>139</v>
      </c>
      <c r="C23" s="162" t="s">
        <v>179</v>
      </c>
      <c r="D23" s="199" t="s">
        <v>179</v>
      </c>
      <c r="E23" s="118">
        <v>1</v>
      </c>
      <c r="F23" s="118">
        <v>0</v>
      </c>
      <c r="G23" s="118">
        <v>1</v>
      </c>
      <c r="H23" s="118">
        <v>0</v>
      </c>
      <c r="I23" s="118">
        <v>0</v>
      </c>
      <c r="J23" s="118">
        <v>0</v>
      </c>
      <c r="K23" s="118">
        <v>1</v>
      </c>
      <c r="L23" s="118">
        <v>0</v>
      </c>
      <c r="M23" s="118">
        <v>0</v>
      </c>
      <c r="N23" s="118">
        <v>0</v>
      </c>
      <c r="O23" s="118">
        <v>-98</v>
      </c>
      <c r="P23" s="118">
        <f t="shared" si="0"/>
        <v>1</v>
      </c>
      <c r="Q23" s="118">
        <f t="shared" si="1"/>
        <v>3</v>
      </c>
      <c r="R23" s="118">
        <v>1</v>
      </c>
      <c r="S23" s="118">
        <v>1</v>
      </c>
      <c r="T23" s="118">
        <v>1</v>
      </c>
      <c r="U23" s="118">
        <v>1</v>
      </c>
      <c r="V23" s="118">
        <v>0</v>
      </c>
      <c r="W23" s="118">
        <v>1</v>
      </c>
      <c r="X23" s="118">
        <v>1</v>
      </c>
      <c r="Y23" s="118">
        <v>1</v>
      </c>
      <c r="Z23" s="118">
        <v>0</v>
      </c>
      <c r="AA23" s="118">
        <v>0</v>
      </c>
      <c r="AB23" s="118">
        <v>1</v>
      </c>
      <c r="AC23" s="118">
        <v>1</v>
      </c>
      <c r="AD23" s="118">
        <v>1</v>
      </c>
      <c r="AE23" s="118">
        <f t="shared" si="2"/>
        <v>7</v>
      </c>
      <c r="AF23" s="118">
        <v>1</v>
      </c>
      <c r="AG23" s="118">
        <v>1</v>
      </c>
      <c r="AH23" s="118">
        <v>1</v>
      </c>
      <c r="AI23" s="118">
        <v>1</v>
      </c>
      <c r="AJ23" s="118">
        <v>1</v>
      </c>
      <c r="AK23" s="118">
        <v>0</v>
      </c>
      <c r="AL23" s="118">
        <v>0</v>
      </c>
      <c r="AM23" s="194">
        <v>43600</v>
      </c>
      <c r="AN23" s="194">
        <v>43621</v>
      </c>
      <c r="AO23" s="118">
        <v>22</v>
      </c>
      <c r="AP23" s="118">
        <v>1</v>
      </c>
      <c r="AQ23" s="118">
        <v>1</v>
      </c>
      <c r="AR23" s="118">
        <v>0</v>
      </c>
      <c r="AS23" s="118">
        <f t="shared" si="3"/>
        <v>6</v>
      </c>
      <c r="AT23" s="194">
        <v>43594</v>
      </c>
      <c r="AU23" s="118">
        <f t="shared" si="4"/>
        <v>6</v>
      </c>
      <c r="AV23" s="194">
        <v>43593</v>
      </c>
      <c r="AW23" s="118">
        <v>-99</v>
      </c>
      <c r="AX23" s="194">
        <v>43607</v>
      </c>
      <c r="AY23" s="118">
        <v>1</v>
      </c>
      <c r="AZ23" s="118">
        <v>1</v>
      </c>
      <c r="BA23" s="118">
        <v>1</v>
      </c>
      <c r="BB23" s="118">
        <v>1</v>
      </c>
      <c r="BC23" s="118">
        <v>1</v>
      </c>
      <c r="BD23" s="118">
        <v>1</v>
      </c>
      <c r="BE23" s="118">
        <v>1</v>
      </c>
      <c r="BF23" s="118">
        <v>0</v>
      </c>
      <c r="BG23" s="118">
        <v>0</v>
      </c>
      <c r="BH23" s="118">
        <v>0</v>
      </c>
      <c r="BI23" s="118">
        <v>-98</v>
      </c>
      <c r="BJ23" s="118"/>
      <c r="BK23" s="118"/>
      <c r="BL23" s="118"/>
      <c r="BM23" s="118"/>
      <c r="BN23" s="118"/>
      <c r="BO23" s="118"/>
      <c r="BP23" s="118">
        <v>-99</v>
      </c>
      <c r="BQ23" s="118">
        <v>-99</v>
      </c>
      <c r="BR23" s="118">
        <v>-99</v>
      </c>
      <c r="BS23" s="118">
        <v>-99</v>
      </c>
      <c r="BT23" s="118">
        <v>-99</v>
      </c>
      <c r="BU23" s="118">
        <v>-99</v>
      </c>
      <c r="BV23" s="118">
        <v>-99</v>
      </c>
      <c r="BW23" s="118">
        <f t="shared" si="5"/>
        <v>0</v>
      </c>
      <c r="BX23" s="118">
        <v>8</v>
      </c>
      <c r="BY23" s="183">
        <v>0</v>
      </c>
      <c r="BZ23" s="118">
        <v>0</v>
      </c>
      <c r="CA23" s="118">
        <v>1</v>
      </c>
      <c r="CB23" s="118">
        <v>1</v>
      </c>
      <c r="CC23" s="118">
        <v>1</v>
      </c>
      <c r="CD23" s="118">
        <v>1</v>
      </c>
      <c r="CE23" s="118">
        <v>1</v>
      </c>
      <c r="CF23" s="118">
        <v>1</v>
      </c>
      <c r="CG23" s="118">
        <v>-97</v>
      </c>
      <c r="CH23" s="118">
        <v>-97</v>
      </c>
      <c r="CI23" s="118">
        <v>-98</v>
      </c>
      <c r="CJ23" s="118">
        <v>-98</v>
      </c>
      <c r="CK23" s="118">
        <v>1</v>
      </c>
      <c r="CL23" s="118"/>
      <c r="CM23" s="118"/>
      <c r="CN23" s="118"/>
      <c r="CO23" s="196"/>
      <c r="CP23" s="197">
        <f t="shared" si="6"/>
        <v>0</v>
      </c>
      <c r="CQ23" s="197">
        <f t="shared" si="7"/>
        <v>-99</v>
      </c>
      <c r="CR23" s="118">
        <v>0</v>
      </c>
      <c r="CS23" s="118">
        <v>1</v>
      </c>
      <c r="CT23" s="118">
        <v>0</v>
      </c>
      <c r="CU23" s="183" t="s">
        <v>370</v>
      </c>
      <c r="CV23" s="183">
        <v>1</v>
      </c>
      <c r="CW23" s="187" t="s">
        <v>379</v>
      </c>
      <c r="CX23" s="187"/>
      <c r="CY23" s="187" t="s">
        <v>404</v>
      </c>
      <c r="CZ23" s="118"/>
      <c r="DA23" s="118">
        <v>0</v>
      </c>
      <c r="DB23" s="118">
        <v>-98</v>
      </c>
      <c r="DC23" s="118">
        <v>-98</v>
      </c>
      <c r="DD23" s="118">
        <v>-98</v>
      </c>
      <c r="DE23" s="118">
        <v>-98</v>
      </c>
      <c r="DF23" s="118">
        <v>-98</v>
      </c>
      <c r="DG23" s="118">
        <v>-98</v>
      </c>
      <c r="DH23" s="118">
        <v>-98</v>
      </c>
      <c r="DI23" s="118">
        <v>-98</v>
      </c>
      <c r="DJ23" s="118">
        <v>-98</v>
      </c>
      <c r="DK23" s="118">
        <v>-98</v>
      </c>
      <c r="DL23" s="198">
        <v>43600</v>
      </c>
      <c r="DM23" s="198">
        <v>43621</v>
      </c>
      <c r="DN23" s="192">
        <f t="shared" si="8"/>
        <v>0</v>
      </c>
      <c r="DO23" s="192">
        <f t="shared" si="9"/>
        <v>0</v>
      </c>
      <c r="DP23" s="192">
        <f t="shared" si="10"/>
        <v>1</v>
      </c>
      <c r="DQ23" s="192">
        <f t="shared" si="11"/>
        <v>1</v>
      </c>
      <c r="DR23" s="192">
        <f t="shared" si="12"/>
        <v>1</v>
      </c>
      <c r="DS23" s="192">
        <f t="shared" si="13"/>
        <v>1</v>
      </c>
      <c r="DT23" s="192">
        <f t="shared" si="14"/>
        <v>1</v>
      </c>
      <c r="DU23" s="192">
        <f t="shared" si="15"/>
        <v>1</v>
      </c>
      <c r="DV23" s="192">
        <f t="shared" si="16"/>
        <v>1</v>
      </c>
      <c r="DW23" s="192">
        <f t="shared" si="17"/>
        <v>0</v>
      </c>
      <c r="DX23" s="192">
        <f t="shared" si="18"/>
        <v>1</v>
      </c>
      <c r="DY23" s="192">
        <f t="shared" si="19"/>
        <v>1</v>
      </c>
      <c r="DZ23" s="192">
        <f t="shared" si="20"/>
        <v>1</v>
      </c>
      <c r="EA23" s="192">
        <f t="shared" si="21"/>
        <v>0</v>
      </c>
      <c r="EB23" s="192">
        <f t="shared" si="22"/>
        <v>0</v>
      </c>
      <c r="EC23" s="192">
        <f t="shared" si="23"/>
        <v>1</v>
      </c>
      <c r="ED23" s="192">
        <f t="shared" si="24"/>
        <v>1</v>
      </c>
      <c r="EE23" s="192">
        <f t="shared" si="25"/>
        <v>1</v>
      </c>
      <c r="EF23" s="192">
        <f t="shared" si="26"/>
        <v>1</v>
      </c>
      <c r="EG23" s="192">
        <f t="shared" si="27"/>
        <v>1</v>
      </c>
      <c r="EH23" s="192">
        <f t="shared" si="28"/>
        <v>0</v>
      </c>
      <c r="EI23" s="192">
        <f t="shared" si="29"/>
        <v>1</v>
      </c>
      <c r="EJ23" s="192">
        <f t="shared" si="30"/>
        <v>0</v>
      </c>
      <c r="EK23" s="192">
        <f t="shared" si="31"/>
        <v>0</v>
      </c>
      <c r="EL23" s="192">
        <f t="shared" si="32"/>
        <v>1</v>
      </c>
      <c r="EM23" s="192">
        <f t="shared" si="33"/>
        <v>8</v>
      </c>
    </row>
    <row r="24" spans="1:143" ht="15.75" x14ac:dyDescent="0.25">
      <c r="A24" s="192">
        <v>19</v>
      </c>
      <c r="B24" s="117" t="s">
        <v>140</v>
      </c>
      <c r="C24" s="162" t="s">
        <v>180</v>
      </c>
      <c r="D24" s="193" t="s">
        <v>211</v>
      </c>
      <c r="E24" s="118">
        <v>0</v>
      </c>
      <c r="F24" s="118">
        <v>0</v>
      </c>
      <c r="G24" s="118">
        <v>1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0</v>
      </c>
      <c r="N24" s="118">
        <v>0</v>
      </c>
      <c r="O24" s="118">
        <v>-98</v>
      </c>
      <c r="P24" s="118">
        <f t="shared" si="0"/>
        <v>0</v>
      </c>
      <c r="Q24" s="118">
        <f t="shared" si="1"/>
        <v>1</v>
      </c>
      <c r="R24" s="118">
        <v>1</v>
      </c>
      <c r="S24" s="118">
        <v>1</v>
      </c>
      <c r="T24" s="118">
        <v>1</v>
      </c>
      <c r="U24" s="118">
        <v>1</v>
      </c>
      <c r="V24" s="118">
        <v>0</v>
      </c>
      <c r="W24" s="118">
        <v>1</v>
      </c>
      <c r="X24" s="118">
        <v>1</v>
      </c>
      <c r="Y24" s="118">
        <v>1</v>
      </c>
      <c r="Z24" s="118">
        <v>0</v>
      </c>
      <c r="AA24" s="118">
        <v>0</v>
      </c>
      <c r="AB24" s="118">
        <v>0</v>
      </c>
      <c r="AC24" s="118">
        <v>0</v>
      </c>
      <c r="AD24" s="118">
        <v>1</v>
      </c>
      <c r="AE24" s="118">
        <f t="shared" si="2"/>
        <v>7</v>
      </c>
      <c r="AF24" s="118">
        <v>0</v>
      </c>
      <c r="AG24" s="118">
        <v>1</v>
      </c>
      <c r="AH24" s="118">
        <v>1</v>
      </c>
      <c r="AI24" s="118">
        <v>1</v>
      </c>
      <c r="AJ24" s="118">
        <v>-98</v>
      </c>
      <c r="AK24" s="118">
        <v>-98</v>
      </c>
      <c r="AL24" s="118">
        <v>-98</v>
      </c>
      <c r="AM24" s="194">
        <v>43622</v>
      </c>
      <c r="AN24" s="194">
        <v>43643</v>
      </c>
      <c r="AO24" s="118">
        <v>22</v>
      </c>
      <c r="AP24" s="118">
        <v>1</v>
      </c>
      <c r="AQ24" s="118">
        <v>1</v>
      </c>
      <c r="AR24" s="118">
        <v>0</v>
      </c>
      <c r="AS24" s="118">
        <f t="shared" si="3"/>
        <v>4</v>
      </c>
      <c r="AT24" s="194">
        <v>43616</v>
      </c>
      <c r="AU24" s="118">
        <f t="shared" si="4"/>
        <v>6</v>
      </c>
      <c r="AV24" s="118">
        <v>-99</v>
      </c>
      <c r="AW24" s="118">
        <v>-99</v>
      </c>
      <c r="AX24" s="194">
        <v>43689</v>
      </c>
      <c r="AY24" s="118">
        <v>0</v>
      </c>
      <c r="AZ24" s="118">
        <v>0</v>
      </c>
      <c r="BA24" s="118">
        <v>1</v>
      </c>
      <c r="BB24" s="118">
        <v>1</v>
      </c>
      <c r="BC24" s="118">
        <v>1</v>
      </c>
      <c r="BD24" s="118">
        <v>0</v>
      </c>
      <c r="BE24" s="118">
        <v>0</v>
      </c>
      <c r="BF24" s="118">
        <v>0</v>
      </c>
      <c r="BG24" s="118">
        <v>1</v>
      </c>
      <c r="BH24" s="118">
        <v>0</v>
      </c>
      <c r="BI24" s="118">
        <v>-98</v>
      </c>
      <c r="BJ24" s="118"/>
      <c r="BK24" s="118"/>
      <c r="BL24" s="118"/>
      <c r="BM24" s="118"/>
      <c r="BN24" s="118"/>
      <c r="BO24" s="118"/>
      <c r="BP24" s="118">
        <v>-99</v>
      </c>
      <c r="BQ24" s="118">
        <v>-99</v>
      </c>
      <c r="BR24" s="118">
        <v>-99</v>
      </c>
      <c r="BS24" s="118">
        <v>-99</v>
      </c>
      <c r="BT24" s="118">
        <v>-99</v>
      </c>
      <c r="BU24" s="118">
        <v>-99</v>
      </c>
      <c r="BV24" s="118">
        <v>-99</v>
      </c>
      <c r="BW24" s="118">
        <f t="shared" si="5"/>
        <v>0</v>
      </c>
      <c r="BX24" s="118">
        <v>68</v>
      </c>
      <c r="BY24" s="183">
        <v>1</v>
      </c>
      <c r="BZ24" s="118">
        <v>1</v>
      </c>
      <c r="CA24" s="118">
        <v>3</v>
      </c>
      <c r="CB24" s="118">
        <v>1</v>
      </c>
      <c r="CC24" s="118">
        <v>1</v>
      </c>
      <c r="CD24" s="118">
        <v>1</v>
      </c>
      <c r="CE24" s="118">
        <v>1</v>
      </c>
      <c r="CF24" s="118">
        <v>1</v>
      </c>
      <c r="CG24" s="118">
        <v>-97</v>
      </c>
      <c r="CH24" s="118">
        <v>-97</v>
      </c>
      <c r="CI24" s="118">
        <v>-98</v>
      </c>
      <c r="CJ24" s="118">
        <v>-98</v>
      </c>
      <c r="CK24" s="118">
        <v>1</v>
      </c>
      <c r="CL24" s="118"/>
      <c r="CM24" s="118"/>
      <c r="CN24" s="194">
        <v>43675</v>
      </c>
      <c r="CO24" s="196">
        <f>IF(NOT(ISBLANK(CN24)),CN24,IF(NOT(ISBLANK(CM24)),CM24,))</f>
        <v>43675</v>
      </c>
      <c r="CP24" s="197">
        <f t="shared" si="6"/>
        <v>1</v>
      </c>
      <c r="CQ24" s="197">
        <f t="shared" si="7"/>
        <v>32</v>
      </c>
      <c r="CR24" s="118">
        <v>-997</v>
      </c>
      <c r="CS24" s="118">
        <v>1</v>
      </c>
      <c r="CT24" s="118">
        <v>1</v>
      </c>
      <c r="CU24" s="183">
        <v>1</v>
      </c>
      <c r="CV24" s="183">
        <v>1</v>
      </c>
      <c r="CW24" s="187" t="s">
        <v>378</v>
      </c>
      <c r="CX24" s="187"/>
      <c r="CY24" s="187" t="s">
        <v>400</v>
      </c>
      <c r="CZ24" s="118"/>
      <c r="DA24" s="118">
        <v>0</v>
      </c>
      <c r="DB24" s="118">
        <v>-98</v>
      </c>
      <c r="DC24" s="118">
        <v>-98</v>
      </c>
      <c r="DD24" s="118">
        <v>-98</v>
      </c>
      <c r="DE24" s="118">
        <v>-98</v>
      </c>
      <c r="DF24" s="118">
        <v>-98</v>
      </c>
      <c r="DG24" s="118">
        <v>-98</v>
      </c>
      <c r="DH24" s="118">
        <v>-98</v>
      </c>
      <c r="DI24" s="118">
        <v>-98</v>
      </c>
      <c r="DJ24" s="118">
        <v>-98</v>
      </c>
      <c r="DK24" s="118">
        <v>-98</v>
      </c>
      <c r="DL24" s="198">
        <v>43622</v>
      </c>
      <c r="DM24" s="198">
        <v>43643</v>
      </c>
      <c r="DN24" s="192">
        <f t="shared" si="8"/>
        <v>0</v>
      </c>
      <c r="DO24" s="192">
        <f t="shared" si="9"/>
        <v>0</v>
      </c>
      <c r="DP24" s="192">
        <f t="shared" si="10"/>
        <v>0</v>
      </c>
      <c r="DQ24" s="192">
        <f t="shared" si="11"/>
        <v>0</v>
      </c>
      <c r="DR24" s="192">
        <f t="shared" si="12"/>
        <v>1</v>
      </c>
      <c r="DS24" s="192">
        <f t="shared" si="13"/>
        <v>1</v>
      </c>
      <c r="DT24" s="192">
        <f t="shared" si="14"/>
        <v>1</v>
      </c>
      <c r="DU24" s="192">
        <f t="shared" si="15"/>
        <v>1</v>
      </c>
      <c r="DV24" s="192">
        <f t="shared" si="16"/>
        <v>1</v>
      </c>
      <c r="DW24" s="192">
        <f t="shared" si="17"/>
        <v>0</v>
      </c>
      <c r="DX24" s="192">
        <f t="shared" si="18"/>
        <v>1</v>
      </c>
      <c r="DY24" s="192">
        <f t="shared" si="19"/>
        <v>1</v>
      </c>
      <c r="DZ24" s="192">
        <f t="shared" si="20"/>
        <v>1</v>
      </c>
      <c r="EA24" s="192">
        <f t="shared" si="21"/>
        <v>0</v>
      </c>
      <c r="EB24" s="192">
        <f t="shared" si="22"/>
        <v>0</v>
      </c>
      <c r="EC24" s="192">
        <f t="shared" si="23"/>
        <v>0</v>
      </c>
      <c r="ED24" s="192">
        <f t="shared" si="24"/>
        <v>0</v>
      </c>
      <c r="EE24" s="192">
        <f t="shared" si="25"/>
        <v>0</v>
      </c>
      <c r="EF24" s="192">
        <f t="shared" si="26"/>
        <v>1</v>
      </c>
      <c r="EG24" s="192">
        <f t="shared" si="27"/>
        <v>1</v>
      </c>
      <c r="EH24" s="192">
        <f t="shared" si="28"/>
        <v>0</v>
      </c>
      <c r="EI24" s="192">
        <f t="shared" si="29"/>
        <v>1</v>
      </c>
      <c r="EJ24" s="192">
        <f t="shared" si="30"/>
        <v>0</v>
      </c>
      <c r="EK24" s="192">
        <f t="shared" si="31"/>
        <v>1</v>
      </c>
      <c r="EL24" s="192">
        <f t="shared" si="32"/>
        <v>1</v>
      </c>
      <c r="EM24" s="192">
        <f t="shared" si="33"/>
        <v>5</v>
      </c>
    </row>
    <row r="25" spans="1:143" ht="15.75" x14ac:dyDescent="0.25">
      <c r="A25" s="192">
        <v>20</v>
      </c>
      <c r="B25" s="117" t="s">
        <v>141</v>
      </c>
      <c r="C25" s="162" t="s">
        <v>181</v>
      </c>
      <c r="D25" s="162" t="s">
        <v>181</v>
      </c>
      <c r="E25" s="118">
        <v>1</v>
      </c>
      <c r="F25" s="118">
        <v>0</v>
      </c>
      <c r="G25" s="118">
        <v>0</v>
      </c>
      <c r="H25" s="118">
        <v>1</v>
      </c>
      <c r="I25" s="118">
        <v>0</v>
      </c>
      <c r="J25" s="118">
        <v>0</v>
      </c>
      <c r="K25" s="118">
        <v>1</v>
      </c>
      <c r="L25" s="118">
        <v>0</v>
      </c>
      <c r="M25" s="118">
        <v>0</v>
      </c>
      <c r="N25" s="118">
        <v>0</v>
      </c>
      <c r="O25" s="118">
        <v>-98</v>
      </c>
      <c r="P25" s="118">
        <f t="shared" si="0"/>
        <v>1</v>
      </c>
      <c r="Q25" s="118">
        <f t="shared" si="1"/>
        <v>3</v>
      </c>
      <c r="R25" s="118">
        <v>1</v>
      </c>
      <c r="S25" s="118">
        <v>1</v>
      </c>
      <c r="T25" s="118">
        <v>1</v>
      </c>
      <c r="U25" s="118">
        <v>1</v>
      </c>
      <c r="V25" s="118">
        <v>0</v>
      </c>
      <c r="W25" s="118">
        <v>1</v>
      </c>
      <c r="X25" s="118">
        <v>0</v>
      </c>
      <c r="Y25" s="118">
        <v>1</v>
      </c>
      <c r="Z25" s="118">
        <v>0</v>
      </c>
      <c r="AA25" s="118">
        <v>0</v>
      </c>
      <c r="AB25" s="118">
        <v>0</v>
      </c>
      <c r="AC25" s="118">
        <v>0</v>
      </c>
      <c r="AD25" s="118">
        <v>1</v>
      </c>
      <c r="AE25" s="118">
        <f t="shared" si="2"/>
        <v>6</v>
      </c>
      <c r="AF25" s="118">
        <v>1</v>
      </c>
      <c r="AG25" s="118">
        <v>1</v>
      </c>
      <c r="AH25" s="118">
        <v>1</v>
      </c>
      <c r="AI25" s="118">
        <v>0</v>
      </c>
      <c r="AJ25" s="118">
        <v>1</v>
      </c>
      <c r="AK25" s="118">
        <v>0</v>
      </c>
      <c r="AL25" s="118">
        <v>0</v>
      </c>
      <c r="AM25" s="194">
        <v>43623</v>
      </c>
      <c r="AN25" s="194">
        <v>43644</v>
      </c>
      <c r="AO25" s="118">
        <v>22</v>
      </c>
      <c r="AP25" s="118">
        <v>1</v>
      </c>
      <c r="AQ25" s="118">
        <v>1</v>
      </c>
      <c r="AR25" s="118">
        <v>1</v>
      </c>
      <c r="AS25" s="118">
        <f t="shared" si="3"/>
        <v>6</v>
      </c>
      <c r="AT25" s="194">
        <v>43619</v>
      </c>
      <c r="AU25" s="118">
        <f t="shared" si="4"/>
        <v>4</v>
      </c>
      <c r="AV25" s="194">
        <v>43619</v>
      </c>
      <c r="AW25" s="118">
        <v>-99</v>
      </c>
      <c r="AX25" s="194">
        <v>43645</v>
      </c>
      <c r="AY25" s="118">
        <v>0</v>
      </c>
      <c r="AZ25" s="118">
        <v>1</v>
      </c>
      <c r="BA25" s="118">
        <v>1</v>
      </c>
      <c r="BB25" s="118">
        <v>1</v>
      </c>
      <c r="BC25" s="118">
        <v>1</v>
      </c>
      <c r="BD25" s="118">
        <v>0</v>
      </c>
      <c r="BE25" s="118">
        <v>0</v>
      </c>
      <c r="BF25" s="118">
        <v>0</v>
      </c>
      <c r="BG25" s="118">
        <v>1</v>
      </c>
      <c r="BH25" s="118">
        <v>1</v>
      </c>
      <c r="BI25" s="118" t="s">
        <v>312</v>
      </c>
      <c r="BJ25" s="118"/>
      <c r="BK25" s="118"/>
      <c r="BL25" s="118"/>
      <c r="BM25" s="118"/>
      <c r="BN25" s="118"/>
      <c r="BO25" s="118"/>
      <c r="BP25" s="118">
        <v>0</v>
      </c>
      <c r="BQ25" s="118">
        <v>0</v>
      </c>
      <c r="BR25" s="118">
        <v>0</v>
      </c>
      <c r="BS25" s="118">
        <v>0</v>
      </c>
      <c r="BT25" s="118">
        <v>0</v>
      </c>
      <c r="BU25" s="118">
        <v>0</v>
      </c>
      <c r="BV25" s="118">
        <v>2</v>
      </c>
      <c r="BW25" s="118">
        <f t="shared" si="5"/>
        <v>2</v>
      </c>
      <c r="BX25" s="118">
        <v>23</v>
      </c>
      <c r="BY25" s="183">
        <v>1</v>
      </c>
      <c r="BZ25" s="118">
        <v>1</v>
      </c>
      <c r="CA25" s="118">
        <v>1</v>
      </c>
      <c r="CB25" s="118">
        <v>1</v>
      </c>
      <c r="CC25" s="118">
        <v>1</v>
      </c>
      <c r="CD25" s="118">
        <v>1</v>
      </c>
      <c r="CE25" s="118">
        <v>1</v>
      </c>
      <c r="CF25" s="118">
        <v>1</v>
      </c>
      <c r="CG25" s="118">
        <v>1</v>
      </c>
      <c r="CH25" s="118">
        <v>1</v>
      </c>
      <c r="CI25" s="118">
        <v>1</v>
      </c>
      <c r="CJ25" s="118">
        <v>1</v>
      </c>
      <c r="CK25" s="118">
        <v>1</v>
      </c>
      <c r="CL25" s="194">
        <v>43645</v>
      </c>
      <c r="CM25" s="118"/>
      <c r="CN25" s="118"/>
      <c r="CO25" s="196"/>
      <c r="CP25" s="197">
        <f t="shared" si="6"/>
        <v>0</v>
      </c>
      <c r="CQ25" s="197">
        <f t="shared" si="7"/>
        <v>-99</v>
      </c>
      <c r="CR25" s="118">
        <v>0</v>
      </c>
      <c r="CS25" s="118">
        <v>1</v>
      </c>
      <c r="CT25" s="118">
        <v>0</v>
      </c>
      <c r="CU25" s="183">
        <v>0</v>
      </c>
      <c r="CV25" s="183">
        <v>0</v>
      </c>
      <c r="CW25" s="187" t="s">
        <v>382</v>
      </c>
      <c r="CX25" s="187"/>
      <c r="CY25" s="187" t="s">
        <v>398</v>
      </c>
      <c r="CZ25" s="118">
        <v>-998</v>
      </c>
      <c r="DA25" s="118">
        <v>-998</v>
      </c>
      <c r="DB25" s="118">
        <v>-98</v>
      </c>
      <c r="DC25" s="118">
        <v>-98</v>
      </c>
      <c r="DD25" s="118">
        <v>-98</v>
      </c>
      <c r="DE25" s="118">
        <v>-98</v>
      </c>
      <c r="DF25" s="118">
        <v>-98</v>
      </c>
      <c r="DG25" s="118">
        <v>-98</v>
      </c>
      <c r="DH25" s="118">
        <v>-98</v>
      </c>
      <c r="DI25" s="118">
        <v>-98</v>
      </c>
      <c r="DJ25" s="118">
        <v>-98</v>
      </c>
      <c r="DK25" s="118">
        <v>-98</v>
      </c>
      <c r="DL25" s="198">
        <v>43623</v>
      </c>
      <c r="DM25" s="198">
        <v>43644</v>
      </c>
      <c r="DN25" s="192">
        <f t="shared" si="8"/>
        <v>0</v>
      </c>
      <c r="DO25" s="192">
        <f t="shared" si="9"/>
        <v>0</v>
      </c>
      <c r="DP25" s="192">
        <f t="shared" si="10"/>
        <v>1</v>
      </c>
      <c r="DQ25" s="192">
        <f t="shared" si="11"/>
        <v>1</v>
      </c>
      <c r="DR25" s="192">
        <f t="shared" si="12"/>
        <v>0</v>
      </c>
      <c r="DS25" s="192">
        <f t="shared" si="13"/>
        <v>1</v>
      </c>
      <c r="DT25" s="192">
        <f t="shared" si="14"/>
        <v>1</v>
      </c>
      <c r="DU25" s="192">
        <f t="shared" si="15"/>
        <v>1</v>
      </c>
      <c r="DV25" s="192">
        <f t="shared" si="16"/>
        <v>1</v>
      </c>
      <c r="DW25" s="192">
        <f t="shared" si="17"/>
        <v>0</v>
      </c>
      <c r="DX25" s="192">
        <f t="shared" si="18"/>
        <v>1</v>
      </c>
      <c r="DY25" s="192">
        <f t="shared" si="19"/>
        <v>0</v>
      </c>
      <c r="DZ25" s="192">
        <f t="shared" si="20"/>
        <v>1</v>
      </c>
      <c r="EA25" s="192">
        <f t="shared" si="21"/>
        <v>0</v>
      </c>
      <c r="EB25" s="192">
        <f t="shared" si="22"/>
        <v>0</v>
      </c>
      <c r="EC25" s="192">
        <f t="shared" si="23"/>
        <v>0</v>
      </c>
      <c r="ED25" s="192">
        <f t="shared" si="24"/>
        <v>0</v>
      </c>
      <c r="EE25" s="192">
        <f t="shared" si="25"/>
        <v>1</v>
      </c>
      <c r="EF25" s="192">
        <f t="shared" si="26"/>
        <v>1</v>
      </c>
      <c r="EG25" s="192">
        <f t="shared" si="27"/>
        <v>1</v>
      </c>
      <c r="EH25" s="192">
        <f t="shared" si="28"/>
        <v>1</v>
      </c>
      <c r="EI25" s="192">
        <f t="shared" si="29"/>
        <v>1</v>
      </c>
      <c r="EJ25" s="192">
        <f t="shared" si="30"/>
        <v>0</v>
      </c>
      <c r="EK25" s="192">
        <f t="shared" si="31"/>
        <v>0</v>
      </c>
      <c r="EL25" s="192">
        <f t="shared" si="32"/>
        <v>1</v>
      </c>
      <c r="EM25" s="192">
        <f t="shared" si="33"/>
        <v>8</v>
      </c>
    </row>
    <row r="26" spans="1:143" ht="15.75" x14ac:dyDescent="0.25">
      <c r="A26" s="192">
        <v>21</v>
      </c>
      <c r="B26" s="117" t="s">
        <v>142</v>
      </c>
      <c r="C26" s="162" t="s">
        <v>182</v>
      </c>
      <c r="D26" s="193" t="s">
        <v>212</v>
      </c>
      <c r="E26" s="118">
        <v>1</v>
      </c>
      <c r="F26" s="118">
        <v>0</v>
      </c>
      <c r="G26" s="118">
        <v>1</v>
      </c>
      <c r="H26" s="118">
        <v>0</v>
      </c>
      <c r="I26" s="118">
        <v>0</v>
      </c>
      <c r="J26" s="118">
        <v>0</v>
      </c>
      <c r="K26" s="118">
        <v>1</v>
      </c>
      <c r="L26" s="118">
        <v>0</v>
      </c>
      <c r="M26" s="118">
        <v>0</v>
      </c>
      <c r="N26" s="118">
        <v>0</v>
      </c>
      <c r="O26" s="118">
        <v>-98</v>
      </c>
      <c r="P26" s="118">
        <f t="shared" si="0"/>
        <v>1</v>
      </c>
      <c r="Q26" s="118">
        <f t="shared" si="1"/>
        <v>3</v>
      </c>
      <c r="R26" s="118">
        <v>1</v>
      </c>
      <c r="S26" s="118">
        <v>1</v>
      </c>
      <c r="T26" s="118">
        <v>1</v>
      </c>
      <c r="U26" s="118">
        <v>1</v>
      </c>
      <c r="V26" s="118">
        <v>0</v>
      </c>
      <c r="W26" s="118">
        <v>1</v>
      </c>
      <c r="X26" s="118">
        <v>1</v>
      </c>
      <c r="Y26" s="118">
        <v>1</v>
      </c>
      <c r="Z26" s="118">
        <v>0</v>
      </c>
      <c r="AA26" s="118">
        <v>0</v>
      </c>
      <c r="AB26" s="118">
        <v>0</v>
      </c>
      <c r="AC26" s="118">
        <v>0</v>
      </c>
      <c r="AD26" s="118">
        <v>1</v>
      </c>
      <c r="AE26" s="118">
        <f t="shared" si="2"/>
        <v>7</v>
      </c>
      <c r="AF26" s="118">
        <v>1</v>
      </c>
      <c r="AG26" s="118">
        <v>1</v>
      </c>
      <c r="AH26" s="118">
        <v>0</v>
      </c>
      <c r="AI26" s="118">
        <v>1</v>
      </c>
      <c r="AJ26" s="118">
        <v>1</v>
      </c>
      <c r="AK26" s="118">
        <v>0</v>
      </c>
      <c r="AL26" s="118">
        <v>0</v>
      </c>
      <c r="AM26" s="194">
        <v>43629</v>
      </c>
      <c r="AN26" s="194">
        <v>43651</v>
      </c>
      <c r="AO26" s="118">
        <v>23</v>
      </c>
      <c r="AP26" s="118">
        <v>1</v>
      </c>
      <c r="AQ26" s="118">
        <v>1</v>
      </c>
      <c r="AR26" s="118">
        <v>1</v>
      </c>
      <c r="AS26" s="118">
        <f t="shared" si="3"/>
        <v>3</v>
      </c>
      <c r="AT26" s="194">
        <v>43623</v>
      </c>
      <c r="AU26" s="118">
        <f t="shared" si="4"/>
        <v>6</v>
      </c>
      <c r="AV26" s="118">
        <v>-99</v>
      </c>
      <c r="AW26" s="118">
        <v>-99</v>
      </c>
      <c r="AX26" s="194">
        <v>43652</v>
      </c>
      <c r="AY26" s="118">
        <v>0</v>
      </c>
      <c r="AZ26" s="118">
        <v>0</v>
      </c>
      <c r="BA26" s="118">
        <v>1</v>
      </c>
      <c r="BB26" s="118">
        <v>0</v>
      </c>
      <c r="BC26" s="118">
        <v>1</v>
      </c>
      <c r="BD26" s="118">
        <v>0</v>
      </c>
      <c r="BE26" s="118">
        <v>0</v>
      </c>
      <c r="BF26" s="118">
        <v>0</v>
      </c>
      <c r="BG26" s="118">
        <v>1</v>
      </c>
      <c r="BH26" s="118">
        <v>0</v>
      </c>
      <c r="BI26" s="118">
        <v>-98</v>
      </c>
      <c r="BJ26" s="118"/>
      <c r="BK26" s="118"/>
      <c r="BL26" s="118"/>
      <c r="BM26" s="118"/>
      <c r="BN26" s="118"/>
      <c r="BO26" s="118"/>
      <c r="BP26" s="118">
        <v>-99</v>
      </c>
      <c r="BQ26" s="118">
        <v>-99</v>
      </c>
      <c r="BR26" s="118">
        <v>-99</v>
      </c>
      <c r="BS26" s="118">
        <v>-99</v>
      </c>
      <c r="BT26" s="118">
        <v>-99</v>
      </c>
      <c r="BU26" s="118">
        <v>-99</v>
      </c>
      <c r="BV26" s="118">
        <v>-99</v>
      </c>
      <c r="BW26" s="118">
        <f t="shared" si="5"/>
        <v>0</v>
      </c>
      <c r="BX26" s="118">
        <v>24</v>
      </c>
      <c r="BY26" s="183">
        <v>1</v>
      </c>
      <c r="BZ26" s="118">
        <v>1</v>
      </c>
      <c r="CA26" s="118">
        <v>1</v>
      </c>
      <c r="CB26" s="118">
        <v>1</v>
      </c>
      <c r="CC26" s="118">
        <v>1</v>
      </c>
      <c r="CD26" s="118">
        <v>1</v>
      </c>
      <c r="CE26" s="118">
        <v>1</v>
      </c>
      <c r="CF26" s="118">
        <v>1</v>
      </c>
      <c r="CG26" s="118">
        <v>1</v>
      </c>
      <c r="CH26" s="118">
        <v>-98</v>
      </c>
      <c r="CI26" s="118">
        <v>1</v>
      </c>
      <c r="CJ26" s="118">
        <v>1</v>
      </c>
      <c r="CK26" s="118">
        <v>1</v>
      </c>
      <c r="CL26" s="194">
        <v>43652</v>
      </c>
      <c r="CM26" s="118"/>
      <c r="CN26" s="194">
        <v>43675</v>
      </c>
      <c r="CO26" s="196">
        <f>IF(NOT(ISBLANK(CN26)),CN26,IF(NOT(ISBLANK(CM26)),CM26,))</f>
        <v>43675</v>
      </c>
      <c r="CP26" s="197">
        <f t="shared" si="6"/>
        <v>1</v>
      </c>
      <c r="CQ26" s="197">
        <f t="shared" si="7"/>
        <v>24</v>
      </c>
      <c r="CR26" s="118">
        <v>-997</v>
      </c>
      <c r="CS26" s="118">
        <v>1</v>
      </c>
      <c r="CT26" s="118">
        <v>-997</v>
      </c>
      <c r="CU26" s="183">
        <v>0</v>
      </c>
      <c r="CV26" s="183">
        <v>1</v>
      </c>
      <c r="CW26" s="187" t="s">
        <v>385</v>
      </c>
      <c r="CX26" s="187" t="s">
        <v>378</v>
      </c>
      <c r="CY26" s="187" t="s">
        <v>400</v>
      </c>
      <c r="CZ26" s="118"/>
      <c r="DA26" s="118">
        <v>14</v>
      </c>
      <c r="DB26" s="118">
        <v>-98</v>
      </c>
      <c r="DC26" s="118">
        <v>21</v>
      </c>
      <c r="DD26" s="118">
        <v>-98</v>
      </c>
      <c r="DE26" s="118">
        <v>-98</v>
      </c>
      <c r="DF26" s="118">
        <v>-99</v>
      </c>
      <c r="DG26" s="118">
        <v>0</v>
      </c>
      <c r="DH26" s="118">
        <v>-99</v>
      </c>
      <c r="DI26" s="118">
        <v>-99</v>
      </c>
      <c r="DJ26" s="118">
        <v>-99</v>
      </c>
      <c r="DK26" s="118">
        <v>-99</v>
      </c>
      <c r="DL26" s="198">
        <v>43629</v>
      </c>
      <c r="DM26" s="198">
        <v>43651</v>
      </c>
      <c r="DN26" s="192">
        <f t="shared" si="8"/>
        <v>0</v>
      </c>
      <c r="DO26" s="192">
        <f t="shared" si="9"/>
        <v>0</v>
      </c>
      <c r="DP26" s="192">
        <f t="shared" si="10"/>
        <v>1</v>
      </c>
      <c r="DQ26" s="192">
        <f t="shared" si="11"/>
        <v>1</v>
      </c>
      <c r="DR26" s="192">
        <f t="shared" si="12"/>
        <v>1</v>
      </c>
      <c r="DS26" s="192">
        <f t="shared" si="13"/>
        <v>1</v>
      </c>
      <c r="DT26" s="192">
        <f t="shared" si="14"/>
        <v>1</v>
      </c>
      <c r="DU26" s="192">
        <f t="shared" si="15"/>
        <v>1</v>
      </c>
      <c r="DV26" s="192">
        <f t="shared" si="16"/>
        <v>1</v>
      </c>
      <c r="DW26" s="192">
        <f t="shared" si="17"/>
        <v>0</v>
      </c>
      <c r="DX26" s="192">
        <f t="shared" si="18"/>
        <v>1</v>
      </c>
      <c r="DY26" s="192">
        <f t="shared" si="19"/>
        <v>1</v>
      </c>
      <c r="DZ26" s="192">
        <f t="shared" si="20"/>
        <v>1</v>
      </c>
      <c r="EA26" s="192">
        <f t="shared" si="21"/>
        <v>0</v>
      </c>
      <c r="EB26" s="192">
        <f t="shared" si="22"/>
        <v>0</v>
      </c>
      <c r="EC26" s="192">
        <f t="shared" si="23"/>
        <v>0</v>
      </c>
      <c r="ED26" s="192">
        <f t="shared" si="24"/>
        <v>0</v>
      </c>
      <c r="EE26" s="192">
        <f t="shared" si="25"/>
        <v>0</v>
      </c>
      <c r="EF26" s="192">
        <f t="shared" si="26"/>
        <v>1</v>
      </c>
      <c r="EG26" s="192">
        <f t="shared" si="27"/>
        <v>1</v>
      </c>
      <c r="EH26" s="192">
        <f t="shared" si="28"/>
        <v>1</v>
      </c>
      <c r="EI26" s="192">
        <f t="shared" si="29"/>
        <v>1</v>
      </c>
      <c r="EJ26" s="192">
        <f t="shared" si="30"/>
        <v>1</v>
      </c>
      <c r="EK26" s="192">
        <f t="shared" si="31"/>
        <v>1</v>
      </c>
      <c r="EL26" s="192">
        <f t="shared" si="32"/>
        <v>1</v>
      </c>
      <c r="EM26" s="192">
        <f t="shared" si="33"/>
        <v>9</v>
      </c>
    </row>
    <row r="27" spans="1:143" ht="15.75" x14ac:dyDescent="0.25">
      <c r="A27" s="192">
        <v>22</v>
      </c>
      <c r="B27" s="117" t="s">
        <v>143</v>
      </c>
      <c r="C27" s="162" t="s">
        <v>183</v>
      </c>
      <c r="D27" s="162" t="s">
        <v>183</v>
      </c>
      <c r="E27" s="118">
        <v>1</v>
      </c>
      <c r="F27" s="118">
        <v>0</v>
      </c>
      <c r="G27" s="118">
        <v>1</v>
      </c>
      <c r="H27" s="118">
        <v>0</v>
      </c>
      <c r="I27" s="118">
        <v>0</v>
      </c>
      <c r="J27" s="118">
        <v>0</v>
      </c>
      <c r="K27" s="118">
        <v>1</v>
      </c>
      <c r="L27" s="118">
        <v>0</v>
      </c>
      <c r="M27" s="118">
        <v>0</v>
      </c>
      <c r="N27" s="118">
        <v>0</v>
      </c>
      <c r="O27" s="118">
        <v>-98</v>
      </c>
      <c r="P27" s="118">
        <f t="shared" si="0"/>
        <v>1</v>
      </c>
      <c r="Q27" s="118">
        <f t="shared" si="1"/>
        <v>3</v>
      </c>
      <c r="R27" s="118">
        <v>1</v>
      </c>
      <c r="S27" s="118">
        <v>1</v>
      </c>
      <c r="T27" s="118">
        <v>1</v>
      </c>
      <c r="U27" s="118">
        <v>1</v>
      </c>
      <c r="V27" s="118">
        <v>0</v>
      </c>
      <c r="W27" s="118">
        <v>1</v>
      </c>
      <c r="X27" s="118">
        <v>1</v>
      </c>
      <c r="Y27" s="118">
        <v>0</v>
      </c>
      <c r="Z27" s="118">
        <v>0</v>
      </c>
      <c r="AA27" s="118">
        <v>1</v>
      </c>
      <c r="AB27" s="118">
        <v>0</v>
      </c>
      <c r="AC27" s="118">
        <v>0</v>
      </c>
      <c r="AD27" s="118">
        <v>1</v>
      </c>
      <c r="AE27" s="118">
        <f t="shared" si="2"/>
        <v>7</v>
      </c>
      <c r="AF27" s="118">
        <v>0</v>
      </c>
      <c r="AG27" s="118">
        <v>1</v>
      </c>
      <c r="AH27" s="118">
        <v>1</v>
      </c>
      <c r="AI27" s="118">
        <v>1</v>
      </c>
      <c r="AJ27" s="118">
        <v>0</v>
      </c>
      <c r="AK27" s="118">
        <v>1</v>
      </c>
      <c r="AL27" s="118">
        <v>0</v>
      </c>
      <c r="AM27" s="194">
        <v>43721</v>
      </c>
      <c r="AN27" s="194">
        <v>43742</v>
      </c>
      <c r="AO27" s="118">
        <v>22</v>
      </c>
      <c r="AP27" s="118">
        <v>1</v>
      </c>
      <c r="AQ27" s="118">
        <v>1</v>
      </c>
      <c r="AR27" s="118">
        <v>1</v>
      </c>
      <c r="AS27" s="118">
        <f t="shared" si="3"/>
        <v>3</v>
      </c>
      <c r="AT27" s="194">
        <v>43714</v>
      </c>
      <c r="AU27" s="118">
        <f t="shared" si="4"/>
        <v>7</v>
      </c>
      <c r="AV27" s="118">
        <v>-99</v>
      </c>
      <c r="AW27" s="118">
        <v>-99</v>
      </c>
      <c r="AX27" s="200">
        <v>43766</v>
      </c>
      <c r="AY27" s="118">
        <v>0</v>
      </c>
      <c r="AZ27" s="118">
        <v>0</v>
      </c>
      <c r="BA27" s="118">
        <v>1</v>
      </c>
      <c r="BB27" s="118">
        <v>1</v>
      </c>
      <c r="BC27" s="118">
        <v>1</v>
      </c>
      <c r="BD27" s="118">
        <v>-99</v>
      </c>
      <c r="BE27" s="118">
        <v>-99</v>
      </c>
      <c r="BF27" s="118">
        <v>-99</v>
      </c>
      <c r="BG27" s="118">
        <v>-99</v>
      </c>
      <c r="BH27" s="118">
        <v>-99</v>
      </c>
      <c r="BI27" s="118">
        <v>-98</v>
      </c>
      <c r="BJ27" s="118"/>
      <c r="BK27" s="118"/>
      <c r="BL27" s="118"/>
      <c r="BM27" s="118"/>
      <c r="BN27" s="118"/>
      <c r="BO27" s="118"/>
      <c r="BP27" s="118">
        <v>-99</v>
      </c>
      <c r="BQ27" s="118">
        <v>-99</v>
      </c>
      <c r="BR27" s="118">
        <v>-99</v>
      </c>
      <c r="BS27" s="118">
        <v>-99</v>
      </c>
      <c r="BT27" s="118">
        <v>-99</v>
      </c>
      <c r="BU27" s="118">
        <v>-99</v>
      </c>
      <c r="BV27" s="118">
        <v>-99</v>
      </c>
      <c r="BW27" s="118">
        <f t="shared" si="5"/>
        <v>0</v>
      </c>
      <c r="BX27" s="118">
        <v>46</v>
      </c>
      <c r="BY27" s="183">
        <v>1</v>
      </c>
      <c r="BZ27" s="118">
        <v>1</v>
      </c>
      <c r="CA27" s="118">
        <v>3</v>
      </c>
      <c r="CB27" s="118">
        <v>1</v>
      </c>
      <c r="CC27" s="118">
        <v>1</v>
      </c>
      <c r="CD27" s="118">
        <v>1</v>
      </c>
      <c r="CE27" s="118">
        <v>1</v>
      </c>
      <c r="CF27" s="118">
        <v>1</v>
      </c>
      <c r="CG27" s="118">
        <v>-98</v>
      </c>
      <c r="CH27" s="118">
        <v>1</v>
      </c>
      <c r="CI27" s="118">
        <v>1</v>
      </c>
      <c r="CJ27" s="118">
        <v>1</v>
      </c>
      <c r="CK27" s="118">
        <v>1</v>
      </c>
      <c r="CL27" s="118"/>
      <c r="CM27" s="118"/>
      <c r="CN27" s="118"/>
      <c r="CO27" s="196"/>
      <c r="CP27" s="197">
        <f t="shared" si="6"/>
        <v>0</v>
      </c>
      <c r="CQ27" s="197">
        <f t="shared" si="7"/>
        <v>-99</v>
      </c>
      <c r="CR27" s="118">
        <v>-997</v>
      </c>
      <c r="CS27" s="118">
        <v>1</v>
      </c>
      <c r="CT27" s="118">
        <v>1</v>
      </c>
      <c r="CU27" s="183">
        <v>1</v>
      </c>
      <c r="CV27" s="183">
        <v>0</v>
      </c>
      <c r="CW27" s="187" t="s">
        <v>374</v>
      </c>
      <c r="CX27" s="187"/>
      <c r="CY27" s="187" t="s">
        <v>395</v>
      </c>
      <c r="CZ27" s="118"/>
      <c r="DA27" s="118">
        <v>1</v>
      </c>
      <c r="DB27" s="118">
        <v>-98</v>
      </c>
      <c r="DC27" s="118">
        <v>1</v>
      </c>
      <c r="DD27" s="118">
        <v>-98</v>
      </c>
      <c r="DE27" s="118">
        <v>-98</v>
      </c>
      <c r="DF27" s="118">
        <v>-99</v>
      </c>
      <c r="DG27" s="118">
        <v>0</v>
      </c>
      <c r="DH27" s="118">
        <v>0</v>
      </c>
      <c r="DI27" s="118">
        <v>0</v>
      </c>
      <c r="DJ27" s="118">
        <v>1</v>
      </c>
      <c r="DK27" s="118">
        <v>0</v>
      </c>
      <c r="DL27" s="198">
        <v>43721</v>
      </c>
      <c r="DM27" s="198">
        <v>43742</v>
      </c>
      <c r="DN27" s="192">
        <f t="shared" si="8"/>
        <v>1</v>
      </c>
      <c r="DO27" s="192">
        <f t="shared" si="9"/>
        <v>0</v>
      </c>
      <c r="DP27" s="192">
        <f t="shared" si="10"/>
        <v>1</v>
      </c>
      <c r="DQ27" s="192">
        <f t="shared" si="11"/>
        <v>1</v>
      </c>
      <c r="DR27" s="192">
        <f t="shared" si="12"/>
        <v>1</v>
      </c>
      <c r="DS27" s="192">
        <f t="shared" si="13"/>
        <v>1</v>
      </c>
      <c r="DT27" s="192">
        <f t="shared" si="14"/>
        <v>1</v>
      </c>
      <c r="DU27" s="192">
        <f t="shared" si="15"/>
        <v>1</v>
      </c>
      <c r="DV27" s="192">
        <f t="shared" si="16"/>
        <v>1</v>
      </c>
      <c r="DW27" s="192">
        <f t="shared" si="17"/>
        <v>0</v>
      </c>
      <c r="DX27" s="192">
        <f t="shared" si="18"/>
        <v>1</v>
      </c>
      <c r="DY27" s="192">
        <f t="shared" si="19"/>
        <v>1</v>
      </c>
      <c r="DZ27" s="192">
        <f t="shared" si="20"/>
        <v>0</v>
      </c>
      <c r="EA27" s="192">
        <f t="shared" si="21"/>
        <v>0</v>
      </c>
      <c r="EB27" s="192">
        <f t="shared" si="22"/>
        <v>1</v>
      </c>
      <c r="EC27" s="192">
        <f t="shared" si="23"/>
        <v>0</v>
      </c>
      <c r="ED27" s="192">
        <f t="shared" si="24"/>
        <v>0</v>
      </c>
      <c r="EE27" s="192">
        <f t="shared" si="25"/>
        <v>0</v>
      </c>
      <c r="EF27" s="192">
        <f t="shared" si="26"/>
        <v>1</v>
      </c>
      <c r="EG27" s="192">
        <f t="shared" si="27"/>
        <v>1</v>
      </c>
      <c r="EH27" s="192">
        <f t="shared" si="28"/>
        <v>1</v>
      </c>
      <c r="EI27" s="192">
        <f t="shared" si="29"/>
        <v>1</v>
      </c>
      <c r="EJ27" s="192">
        <f t="shared" si="30"/>
        <v>0</v>
      </c>
      <c r="EK27" s="192">
        <f t="shared" si="31"/>
        <v>0</v>
      </c>
      <c r="EL27" s="192">
        <f t="shared" si="32"/>
        <v>1</v>
      </c>
      <c r="EM27" s="192">
        <f t="shared" si="33"/>
        <v>9</v>
      </c>
    </row>
    <row r="28" spans="1:143" ht="15.75" x14ac:dyDescent="0.25">
      <c r="A28" s="192">
        <v>23</v>
      </c>
      <c r="B28" s="117" t="s">
        <v>144</v>
      </c>
      <c r="C28" s="162" t="s">
        <v>184</v>
      </c>
      <c r="D28" s="193" t="s">
        <v>213</v>
      </c>
      <c r="E28" s="118">
        <v>1</v>
      </c>
      <c r="F28" s="118">
        <v>0</v>
      </c>
      <c r="G28" s="118">
        <v>1</v>
      </c>
      <c r="H28" s="118">
        <v>0</v>
      </c>
      <c r="I28" s="118">
        <v>0</v>
      </c>
      <c r="J28" s="118">
        <v>0</v>
      </c>
      <c r="K28" s="118">
        <v>1</v>
      </c>
      <c r="L28" s="118">
        <v>0</v>
      </c>
      <c r="M28" s="118">
        <v>0</v>
      </c>
      <c r="N28" s="118">
        <v>0</v>
      </c>
      <c r="O28" s="118">
        <v>-98</v>
      </c>
      <c r="P28" s="118">
        <f t="shared" si="0"/>
        <v>1</v>
      </c>
      <c r="Q28" s="118">
        <f t="shared" si="1"/>
        <v>3</v>
      </c>
      <c r="R28" s="118">
        <v>1</v>
      </c>
      <c r="S28" s="118">
        <v>1</v>
      </c>
      <c r="T28" s="118">
        <v>1</v>
      </c>
      <c r="U28" s="118">
        <v>1</v>
      </c>
      <c r="V28" s="118">
        <v>0</v>
      </c>
      <c r="W28" s="118">
        <v>1</v>
      </c>
      <c r="X28" s="118">
        <v>1</v>
      </c>
      <c r="Y28" s="118">
        <v>1</v>
      </c>
      <c r="Z28" s="118">
        <v>0</v>
      </c>
      <c r="AA28" s="118">
        <v>0</v>
      </c>
      <c r="AB28" s="118">
        <v>0</v>
      </c>
      <c r="AC28" s="118">
        <v>0</v>
      </c>
      <c r="AD28" s="118">
        <v>1</v>
      </c>
      <c r="AE28" s="118">
        <f t="shared" si="2"/>
        <v>7</v>
      </c>
      <c r="AF28" s="118">
        <v>0</v>
      </c>
      <c r="AG28" s="118">
        <v>1</v>
      </c>
      <c r="AH28" s="118">
        <v>1</v>
      </c>
      <c r="AI28" s="118">
        <v>1</v>
      </c>
      <c r="AJ28" s="118">
        <v>1</v>
      </c>
      <c r="AK28" s="118">
        <v>1</v>
      </c>
      <c r="AL28" s="118">
        <v>0</v>
      </c>
      <c r="AM28" s="194">
        <v>43734</v>
      </c>
      <c r="AN28" s="200">
        <v>43756</v>
      </c>
      <c r="AO28" s="118">
        <v>23</v>
      </c>
      <c r="AP28" s="118">
        <v>1</v>
      </c>
      <c r="AQ28" s="118">
        <v>1</v>
      </c>
      <c r="AR28" s="118">
        <v>1</v>
      </c>
      <c r="AS28" s="118">
        <f t="shared" si="3"/>
        <v>6</v>
      </c>
      <c r="AT28" s="205">
        <v>43734</v>
      </c>
      <c r="AU28" s="118">
        <f t="shared" si="4"/>
        <v>0</v>
      </c>
      <c r="AV28" s="118">
        <v>-99</v>
      </c>
      <c r="AW28" s="118">
        <v>-99</v>
      </c>
      <c r="AX28" s="205">
        <v>43992</v>
      </c>
      <c r="AY28" s="118">
        <v>0</v>
      </c>
      <c r="AZ28" s="118">
        <v>1</v>
      </c>
      <c r="BA28" s="118">
        <v>1</v>
      </c>
      <c r="BB28" s="118">
        <v>1</v>
      </c>
      <c r="BC28" s="118">
        <v>1</v>
      </c>
      <c r="BD28" s="118">
        <v>0</v>
      </c>
      <c r="BE28" s="118">
        <v>0</v>
      </c>
      <c r="BF28" s="118">
        <v>0</v>
      </c>
      <c r="BG28" s="118">
        <v>1</v>
      </c>
      <c r="BH28" s="118">
        <v>1</v>
      </c>
      <c r="BI28" s="207" t="s">
        <v>313</v>
      </c>
      <c r="BJ28" s="118"/>
      <c r="BK28" s="118"/>
      <c r="BL28" s="118"/>
      <c r="BM28" s="118"/>
      <c r="BN28" s="118"/>
      <c r="BO28" s="118"/>
      <c r="BP28" s="118">
        <v>0</v>
      </c>
      <c r="BQ28" s="118">
        <v>0</v>
      </c>
      <c r="BR28" s="118">
        <v>0</v>
      </c>
      <c r="BS28" s="118">
        <v>0</v>
      </c>
      <c r="BT28" s="118">
        <v>0</v>
      </c>
      <c r="BU28" s="118">
        <v>0</v>
      </c>
      <c r="BV28" s="118">
        <v>1</v>
      </c>
      <c r="BW28" s="118">
        <f t="shared" si="5"/>
        <v>2</v>
      </c>
      <c r="BX28" s="118">
        <v>390</v>
      </c>
      <c r="BY28" s="183">
        <v>1</v>
      </c>
      <c r="BZ28" s="118">
        <v>1</v>
      </c>
      <c r="CA28" s="118">
        <v>3</v>
      </c>
      <c r="CB28" s="118">
        <v>1</v>
      </c>
      <c r="CC28" s="118">
        <v>1</v>
      </c>
      <c r="CD28" s="118">
        <v>1</v>
      </c>
      <c r="CE28" s="118">
        <v>1</v>
      </c>
      <c r="CF28" s="118">
        <v>1</v>
      </c>
      <c r="CG28" s="118">
        <v>-98</v>
      </c>
      <c r="CH28" s="118">
        <v>1</v>
      </c>
      <c r="CI28" s="118">
        <v>1</v>
      </c>
      <c r="CJ28" s="118">
        <v>1</v>
      </c>
      <c r="CK28" s="118">
        <v>1</v>
      </c>
      <c r="CL28" s="118"/>
      <c r="CM28" s="118"/>
      <c r="CN28" s="194">
        <v>44032</v>
      </c>
      <c r="CO28" s="196">
        <f>IF(NOT(ISBLANK(CN28)),CN28,IF(NOT(ISBLANK(CM28)),CM28,))</f>
        <v>44032</v>
      </c>
      <c r="CP28" s="197">
        <f t="shared" si="6"/>
        <v>1</v>
      </c>
      <c r="CQ28" s="197">
        <f t="shared" si="7"/>
        <v>276</v>
      </c>
      <c r="CR28" s="118">
        <v>0</v>
      </c>
      <c r="CS28" s="118">
        <v>1</v>
      </c>
      <c r="CT28" s="118">
        <v>1</v>
      </c>
      <c r="CU28" s="183">
        <v>1</v>
      </c>
      <c r="CV28" s="183">
        <v>0</v>
      </c>
      <c r="CW28" s="187" t="s">
        <v>382</v>
      </c>
      <c r="CX28" s="187"/>
      <c r="CY28" s="187" t="s">
        <v>398</v>
      </c>
      <c r="CZ28" s="118"/>
      <c r="DA28" s="118">
        <v>8</v>
      </c>
      <c r="DB28" s="118">
        <v>-98</v>
      </c>
      <c r="DC28" s="118">
        <v>37</v>
      </c>
      <c r="DD28" s="118">
        <v>-98</v>
      </c>
      <c r="DE28" s="118">
        <v>-98</v>
      </c>
      <c r="DF28" s="118">
        <v>-99</v>
      </c>
      <c r="DG28" s="118">
        <v>0</v>
      </c>
      <c r="DH28" s="118">
        <v>0</v>
      </c>
      <c r="DI28" s="118">
        <v>0</v>
      </c>
      <c r="DJ28" s="118">
        <v>35</v>
      </c>
      <c r="DK28" s="118">
        <v>2</v>
      </c>
      <c r="DL28" s="198">
        <v>43734</v>
      </c>
      <c r="DM28" s="203">
        <v>43756</v>
      </c>
      <c r="DN28" s="192">
        <f t="shared" si="8"/>
        <v>0</v>
      </c>
      <c r="DO28" s="192">
        <f t="shared" si="9"/>
        <v>0</v>
      </c>
      <c r="DP28" s="192">
        <f t="shared" si="10"/>
        <v>1</v>
      </c>
      <c r="DQ28" s="192">
        <f t="shared" si="11"/>
        <v>1</v>
      </c>
      <c r="DR28" s="192">
        <f t="shared" si="12"/>
        <v>1</v>
      </c>
      <c r="DS28" s="192">
        <f t="shared" si="13"/>
        <v>1</v>
      </c>
      <c r="DT28" s="192">
        <f t="shared" si="14"/>
        <v>1</v>
      </c>
      <c r="DU28" s="192">
        <f t="shared" si="15"/>
        <v>1</v>
      </c>
      <c r="DV28" s="192">
        <f t="shared" si="16"/>
        <v>1</v>
      </c>
      <c r="DW28" s="192">
        <f t="shared" si="17"/>
        <v>0</v>
      </c>
      <c r="DX28" s="192">
        <f t="shared" si="18"/>
        <v>1</v>
      </c>
      <c r="DY28" s="192">
        <f t="shared" si="19"/>
        <v>1</v>
      </c>
      <c r="DZ28" s="192">
        <f t="shared" si="20"/>
        <v>1</v>
      </c>
      <c r="EA28" s="192">
        <f t="shared" si="21"/>
        <v>0</v>
      </c>
      <c r="EB28" s="192">
        <f t="shared" si="22"/>
        <v>0</v>
      </c>
      <c r="EC28" s="192">
        <f t="shared" si="23"/>
        <v>0</v>
      </c>
      <c r="ED28" s="192">
        <f t="shared" si="24"/>
        <v>0</v>
      </c>
      <c r="EE28" s="192">
        <f t="shared" si="25"/>
        <v>1</v>
      </c>
      <c r="EF28" s="192">
        <f t="shared" si="26"/>
        <v>1</v>
      </c>
      <c r="EG28" s="192">
        <f t="shared" si="27"/>
        <v>1</v>
      </c>
      <c r="EH28" s="192">
        <f t="shared" si="28"/>
        <v>1</v>
      </c>
      <c r="EI28" s="192">
        <f t="shared" si="29"/>
        <v>1</v>
      </c>
      <c r="EJ28" s="192">
        <f t="shared" si="30"/>
        <v>0</v>
      </c>
      <c r="EK28" s="192">
        <f t="shared" si="31"/>
        <v>0</v>
      </c>
      <c r="EL28" s="192">
        <f t="shared" si="32"/>
        <v>1</v>
      </c>
      <c r="EM28" s="192">
        <f t="shared" si="33"/>
        <v>9</v>
      </c>
    </row>
    <row r="29" spans="1:143" ht="15.75" x14ac:dyDescent="0.25">
      <c r="A29" s="192">
        <v>24</v>
      </c>
      <c r="B29" s="117" t="s">
        <v>145</v>
      </c>
      <c r="C29" s="162" t="s">
        <v>185</v>
      </c>
      <c r="D29" s="193" t="s">
        <v>214</v>
      </c>
      <c r="E29" s="118">
        <v>1</v>
      </c>
      <c r="F29" s="118">
        <v>0</v>
      </c>
      <c r="G29" s="118">
        <v>1</v>
      </c>
      <c r="H29" s="118">
        <v>0</v>
      </c>
      <c r="I29" s="118">
        <v>0</v>
      </c>
      <c r="J29" s="118">
        <v>0</v>
      </c>
      <c r="K29" s="118">
        <v>1</v>
      </c>
      <c r="L29" s="118">
        <v>0</v>
      </c>
      <c r="M29" s="118">
        <v>0</v>
      </c>
      <c r="N29" s="118">
        <v>1</v>
      </c>
      <c r="O29" s="118" t="s">
        <v>241</v>
      </c>
      <c r="P29" s="118">
        <f t="shared" si="0"/>
        <v>1</v>
      </c>
      <c r="Q29" s="118">
        <f t="shared" si="1"/>
        <v>4</v>
      </c>
      <c r="R29" s="118">
        <v>1</v>
      </c>
      <c r="S29" s="118">
        <v>1</v>
      </c>
      <c r="T29" s="118">
        <v>1</v>
      </c>
      <c r="U29" s="118">
        <v>1</v>
      </c>
      <c r="V29" s="118">
        <v>0</v>
      </c>
      <c r="W29" s="118">
        <v>1</v>
      </c>
      <c r="X29" s="118">
        <v>1</v>
      </c>
      <c r="Y29" s="118">
        <v>1</v>
      </c>
      <c r="Z29" s="118">
        <v>0</v>
      </c>
      <c r="AA29" s="118">
        <v>0</v>
      </c>
      <c r="AB29" s="118">
        <v>0</v>
      </c>
      <c r="AC29" s="118">
        <v>0</v>
      </c>
      <c r="AD29" s="118">
        <v>1</v>
      </c>
      <c r="AE29" s="118">
        <f t="shared" si="2"/>
        <v>7</v>
      </c>
      <c r="AF29" s="118">
        <v>1</v>
      </c>
      <c r="AG29" s="118">
        <v>1</v>
      </c>
      <c r="AH29" s="118">
        <v>0</v>
      </c>
      <c r="AI29" s="118">
        <v>1</v>
      </c>
      <c r="AJ29" s="118">
        <v>1</v>
      </c>
      <c r="AK29" s="118">
        <v>0</v>
      </c>
      <c r="AL29" s="118">
        <v>0</v>
      </c>
      <c r="AM29" s="194">
        <v>43633</v>
      </c>
      <c r="AN29" s="194">
        <v>43861</v>
      </c>
      <c r="AO29" s="118">
        <v>229</v>
      </c>
      <c r="AP29" s="118">
        <v>1</v>
      </c>
      <c r="AQ29" s="118">
        <v>1</v>
      </c>
      <c r="AR29" s="118">
        <v>1</v>
      </c>
      <c r="AS29" s="118">
        <f t="shared" si="3"/>
        <v>8</v>
      </c>
      <c r="AT29" s="194">
        <v>43626</v>
      </c>
      <c r="AU29" s="118">
        <f t="shared" si="4"/>
        <v>7</v>
      </c>
      <c r="AV29" s="194">
        <v>43626</v>
      </c>
      <c r="AW29" s="194">
        <v>43861</v>
      </c>
      <c r="AX29" s="194">
        <v>43864</v>
      </c>
      <c r="AY29" s="118">
        <v>1</v>
      </c>
      <c r="AZ29" s="118">
        <v>1</v>
      </c>
      <c r="BA29" s="118">
        <v>1</v>
      </c>
      <c r="BB29" s="118">
        <v>0</v>
      </c>
      <c r="BC29" s="118">
        <v>1</v>
      </c>
      <c r="BD29" s="118">
        <v>0</v>
      </c>
      <c r="BE29" s="118">
        <v>0</v>
      </c>
      <c r="BF29" s="118">
        <v>0</v>
      </c>
      <c r="BG29" s="118">
        <v>1</v>
      </c>
      <c r="BH29" s="118">
        <v>4</v>
      </c>
      <c r="BI29" s="118" t="s">
        <v>314</v>
      </c>
      <c r="BJ29" s="118"/>
      <c r="BK29" s="118"/>
      <c r="BL29" s="118"/>
      <c r="BM29" s="118"/>
      <c r="BN29" s="118"/>
      <c r="BO29" s="118"/>
      <c r="BP29" s="118">
        <v>0</v>
      </c>
      <c r="BQ29" s="118">
        <v>0</v>
      </c>
      <c r="BR29" s="118">
        <v>0</v>
      </c>
      <c r="BS29" s="118">
        <v>1</v>
      </c>
      <c r="BT29" s="118">
        <v>1</v>
      </c>
      <c r="BU29" s="118">
        <v>0</v>
      </c>
      <c r="BV29" s="118">
        <v>0</v>
      </c>
      <c r="BW29" s="118">
        <f t="shared" si="5"/>
        <v>2</v>
      </c>
      <c r="BX29" s="118">
        <v>232</v>
      </c>
      <c r="BY29" s="183">
        <v>1</v>
      </c>
      <c r="BZ29" s="118">
        <v>1</v>
      </c>
      <c r="CA29" s="118">
        <v>1</v>
      </c>
      <c r="CB29" s="118">
        <v>1</v>
      </c>
      <c r="CC29" s="118">
        <v>1</v>
      </c>
      <c r="CD29" s="118">
        <v>1</v>
      </c>
      <c r="CE29" s="118">
        <v>1</v>
      </c>
      <c r="CF29" s="118">
        <v>1</v>
      </c>
      <c r="CG29" s="118">
        <v>1</v>
      </c>
      <c r="CH29" s="118">
        <v>-98</v>
      </c>
      <c r="CI29" s="118">
        <v>1</v>
      </c>
      <c r="CJ29" s="118">
        <v>1</v>
      </c>
      <c r="CK29" s="118">
        <v>1</v>
      </c>
      <c r="CL29" s="194">
        <v>43864</v>
      </c>
      <c r="CM29" s="194">
        <v>43928</v>
      </c>
      <c r="CN29" s="194">
        <v>43921</v>
      </c>
      <c r="CO29" s="196">
        <f>IF(NOT(ISBLANK(CN29)),CN29,IF(NOT(ISBLANK(CM29)),CM29,))</f>
        <v>43921</v>
      </c>
      <c r="CP29" s="197">
        <f t="shared" si="6"/>
        <v>1</v>
      </c>
      <c r="CQ29" s="197">
        <f t="shared" si="7"/>
        <v>60</v>
      </c>
      <c r="CR29" s="118">
        <v>0</v>
      </c>
      <c r="CS29" s="118">
        <v>1</v>
      </c>
      <c r="CT29" s="118">
        <v>-997</v>
      </c>
      <c r="CU29" s="183">
        <v>0</v>
      </c>
      <c r="CV29" s="183">
        <v>0</v>
      </c>
      <c r="CW29" s="187" t="s">
        <v>386</v>
      </c>
      <c r="CX29" s="187" t="s">
        <v>382</v>
      </c>
      <c r="CY29" s="187" t="s">
        <v>399</v>
      </c>
      <c r="CZ29" s="118"/>
      <c r="DA29" s="118">
        <v>-99</v>
      </c>
      <c r="DB29" s="118">
        <v>-98</v>
      </c>
      <c r="DC29" s="118">
        <v>285</v>
      </c>
      <c r="DD29" s="118">
        <v>-98</v>
      </c>
      <c r="DE29" s="118">
        <v>-98</v>
      </c>
      <c r="DF29" s="118">
        <v>-99</v>
      </c>
      <c r="DG29" s="118">
        <v>0</v>
      </c>
      <c r="DH29" s="118">
        <v>45</v>
      </c>
      <c r="DI29" s="118">
        <v>85</v>
      </c>
      <c r="DJ29" s="118">
        <f>81+17</f>
        <v>98</v>
      </c>
      <c r="DK29" s="118">
        <v>57</v>
      </c>
      <c r="DL29" s="198">
        <v>43633</v>
      </c>
      <c r="DM29" s="203">
        <v>43819</v>
      </c>
      <c r="DN29" s="192">
        <f t="shared" si="8"/>
        <v>1</v>
      </c>
      <c r="DO29" s="192">
        <f t="shared" si="9"/>
        <v>0</v>
      </c>
      <c r="DP29" s="192">
        <f t="shared" si="10"/>
        <v>1</v>
      </c>
      <c r="DQ29" s="192">
        <f t="shared" si="11"/>
        <v>1</v>
      </c>
      <c r="DR29" s="192">
        <f t="shared" si="12"/>
        <v>1</v>
      </c>
      <c r="DS29" s="192">
        <f t="shared" si="13"/>
        <v>1</v>
      </c>
      <c r="DT29" s="192">
        <f t="shared" si="14"/>
        <v>1</v>
      </c>
      <c r="DU29" s="192">
        <f t="shared" si="15"/>
        <v>1</v>
      </c>
      <c r="DV29" s="192">
        <f t="shared" si="16"/>
        <v>1</v>
      </c>
      <c r="DW29" s="192">
        <f t="shared" si="17"/>
        <v>0</v>
      </c>
      <c r="DX29" s="192">
        <f t="shared" si="18"/>
        <v>1</v>
      </c>
      <c r="DY29" s="192">
        <f t="shared" si="19"/>
        <v>1</v>
      </c>
      <c r="DZ29" s="192">
        <f t="shared" si="20"/>
        <v>1</v>
      </c>
      <c r="EA29" s="192">
        <f t="shared" si="21"/>
        <v>0</v>
      </c>
      <c r="EB29" s="192">
        <f t="shared" si="22"/>
        <v>0</v>
      </c>
      <c r="EC29" s="192">
        <f t="shared" si="23"/>
        <v>0</v>
      </c>
      <c r="ED29" s="192">
        <f t="shared" si="24"/>
        <v>0</v>
      </c>
      <c r="EE29" s="192">
        <f t="shared" si="25"/>
        <v>0</v>
      </c>
      <c r="EF29" s="192">
        <f t="shared" si="26"/>
        <v>1</v>
      </c>
      <c r="EG29" s="192">
        <f t="shared" si="27"/>
        <v>1</v>
      </c>
      <c r="EH29" s="192">
        <f t="shared" si="28"/>
        <v>1</v>
      </c>
      <c r="EI29" s="192">
        <f t="shared" si="29"/>
        <v>1</v>
      </c>
      <c r="EJ29" s="192">
        <f t="shared" si="30"/>
        <v>0</v>
      </c>
      <c r="EK29" s="192">
        <f t="shared" si="31"/>
        <v>1</v>
      </c>
      <c r="EL29" s="192">
        <f t="shared" si="32"/>
        <v>1</v>
      </c>
      <c r="EM29" s="192">
        <f t="shared" si="33"/>
        <v>9</v>
      </c>
    </row>
    <row r="30" spans="1:143" ht="15.75" x14ac:dyDescent="0.25">
      <c r="A30" s="192">
        <v>25</v>
      </c>
      <c r="B30" s="117" t="s">
        <v>146</v>
      </c>
      <c r="C30" s="162" t="s">
        <v>186</v>
      </c>
      <c r="D30" s="199" t="s">
        <v>508</v>
      </c>
      <c r="E30" s="118">
        <v>1</v>
      </c>
      <c r="F30" s="118">
        <v>0</v>
      </c>
      <c r="G30" s="118">
        <v>1</v>
      </c>
      <c r="H30" s="118">
        <v>0</v>
      </c>
      <c r="I30" s="118">
        <v>0</v>
      </c>
      <c r="J30" s="118">
        <v>0</v>
      </c>
      <c r="K30" s="118">
        <v>1</v>
      </c>
      <c r="L30" s="118">
        <v>0</v>
      </c>
      <c r="M30" s="118">
        <v>0</v>
      </c>
      <c r="N30" s="118">
        <v>0</v>
      </c>
      <c r="O30" s="118">
        <v>-98</v>
      </c>
      <c r="P30" s="118">
        <f t="shared" si="0"/>
        <v>1</v>
      </c>
      <c r="Q30" s="118">
        <f t="shared" si="1"/>
        <v>3</v>
      </c>
      <c r="R30" s="118">
        <v>1</v>
      </c>
      <c r="S30" s="118">
        <v>1</v>
      </c>
      <c r="T30" s="118">
        <v>1</v>
      </c>
      <c r="U30" s="118">
        <v>1</v>
      </c>
      <c r="V30" s="118">
        <v>0</v>
      </c>
      <c r="W30" s="118">
        <v>1</v>
      </c>
      <c r="X30" s="118">
        <v>1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1</v>
      </c>
      <c r="AE30" s="118">
        <f t="shared" si="2"/>
        <v>6</v>
      </c>
      <c r="AF30" s="118">
        <v>1</v>
      </c>
      <c r="AG30" s="118">
        <v>1</v>
      </c>
      <c r="AH30" s="118">
        <v>1</v>
      </c>
      <c r="AI30" s="118">
        <v>1</v>
      </c>
      <c r="AJ30" s="118">
        <v>1</v>
      </c>
      <c r="AK30" s="118">
        <v>0</v>
      </c>
      <c r="AL30" s="118">
        <v>0</v>
      </c>
      <c r="AM30" s="200">
        <v>43787</v>
      </c>
      <c r="AN30" s="200">
        <v>43812</v>
      </c>
      <c r="AO30" s="118">
        <v>26</v>
      </c>
      <c r="AP30" s="118">
        <v>1</v>
      </c>
      <c r="AQ30" s="118">
        <v>1</v>
      </c>
      <c r="AR30" s="118">
        <v>1</v>
      </c>
      <c r="AS30" s="118">
        <f t="shared" si="3"/>
        <v>6</v>
      </c>
      <c r="AT30" s="200">
        <v>43781</v>
      </c>
      <c r="AU30" s="118">
        <f t="shared" si="4"/>
        <v>6</v>
      </c>
      <c r="AV30" s="200">
        <v>43781</v>
      </c>
      <c r="AW30" s="118">
        <v>-99</v>
      </c>
      <c r="AX30" s="200">
        <v>43787</v>
      </c>
      <c r="AY30" s="118">
        <v>1</v>
      </c>
      <c r="AZ30" s="118">
        <v>1</v>
      </c>
      <c r="BA30" s="118">
        <v>1</v>
      </c>
      <c r="BB30" s="118">
        <v>1</v>
      </c>
      <c r="BC30" s="118">
        <v>1</v>
      </c>
      <c r="BD30" s="118">
        <v>1</v>
      </c>
      <c r="BE30" s="118">
        <v>0</v>
      </c>
      <c r="BF30" s="118">
        <v>0</v>
      </c>
      <c r="BG30" s="118">
        <v>1</v>
      </c>
      <c r="BH30" s="118">
        <v>0</v>
      </c>
      <c r="BI30" s="118">
        <v>-98</v>
      </c>
      <c r="BJ30" s="118"/>
      <c r="BK30" s="118"/>
      <c r="BL30" s="118"/>
      <c r="BM30" s="118"/>
      <c r="BN30" s="118"/>
      <c r="BO30" s="118"/>
      <c r="BP30" s="118">
        <v>-99</v>
      </c>
      <c r="BQ30" s="118">
        <v>-99</v>
      </c>
      <c r="BR30" s="118">
        <v>-99</v>
      </c>
      <c r="BS30" s="118">
        <v>-99</v>
      </c>
      <c r="BT30" s="118">
        <v>-99</v>
      </c>
      <c r="BU30" s="118">
        <v>-99</v>
      </c>
      <c r="BV30" s="118">
        <v>-99</v>
      </c>
      <c r="BW30" s="118">
        <f t="shared" si="5"/>
        <v>0</v>
      </c>
      <c r="BX30" s="118">
        <v>4</v>
      </c>
      <c r="BY30" s="183">
        <v>0</v>
      </c>
      <c r="BZ30" s="118">
        <v>0</v>
      </c>
      <c r="CA30" s="118">
        <v>2</v>
      </c>
      <c r="CB30" s="118">
        <v>1</v>
      </c>
      <c r="CC30" s="118">
        <v>1</v>
      </c>
      <c r="CD30" s="118">
        <v>1</v>
      </c>
      <c r="CE30" s="118">
        <v>1</v>
      </c>
      <c r="CF30" s="118">
        <v>1</v>
      </c>
      <c r="CG30" s="118">
        <v>1</v>
      </c>
      <c r="CH30" s="118">
        <v>-97</v>
      </c>
      <c r="CI30" s="118">
        <v>1</v>
      </c>
      <c r="CJ30" s="118">
        <v>1</v>
      </c>
      <c r="CK30" s="118">
        <v>1</v>
      </c>
      <c r="CL30" s="118"/>
      <c r="CM30" s="118"/>
      <c r="CN30" s="118"/>
      <c r="CO30" s="196"/>
      <c r="CP30" s="197">
        <f t="shared" si="6"/>
        <v>0</v>
      </c>
      <c r="CQ30" s="197">
        <f t="shared" si="7"/>
        <v>-99</v>
      </c>
      <c r="CR30" s="118">
        <v>0</v>
      </c>
      <c r="CS30" s="118">
        <v>1</v>
      </c>
      <c r="CT30" s="118">
        <v>1</v>
      </c>
      <c r="CU30" s="183">
        <v>0</v>
      </c>
      <c r="CV30" s="183">
        <v>1</v>
      </c>
      <c r="CW30" s="187" t="s">
        <v>379</v>
      </c>
      <c r="CX30" s="187"/>
      <c r="CY30" s="187" t="s">
        <v>401</v>
      </c>
      <c r="CZ30" s="118"/>
      <c r="DA30" s="118">
        <v>3</v>
      </c>
      <c r="DB30" s="118">
        <v>-98</v>
      </c>
      <c r="DC30" s="118">
        <v>2</v>
      </c>
      <c r="DD30" s="118">
        <v>-98</v>
      </c>
      <c r="DE30" s="118">
        <v>-98</v>
      </c>
      <c r="DF30" s="118">
        <v>1</v>
      </c>
      <c r="DG30" s="118">
        <v>0</v>
      </c>
      <c r="DH30" s="118">
        <v>0</v>
      </c>
      <c r="DI30" s="118">
        <v>0</v>
      </c>
      <c r="DJ30" s="118">
        <v>2</v>
      </c>
      <c r="DK30" s="118">
        <v>0</v>
      </c>
      <c r="DL30" s="203">
        <v>43787</v>
      </c>
      <c r="DM30" s="203">
        <v>43812</v>
      </c>
      <c r="DN30" s="192">
        <f t="shared" si="8"/>
        <v>0</v>
      </c>
      <c r="DO30" s="192">
        <f t="shared" si="9"/>
        <v>0</v>
      </c>
      <c r="DP30" s="192">
        <f t="shared" si="10"/>
        <v>1</v>
      </c>
      <c r="DQ30" s="192">
        <f t="shared" si="11"/>
        <v>1</v>
      </c>
      <c r="DR30" s="192">
        <f t="shared" si="12"/>
        <v>0</v>
      </c>
      <c r="DS30" s="192">
        <f t="shared" si="13"/>
        <v>1</v>
      </c>
      <c r="DT30" s="192">
        <f t="shared" si="14"/>
        <v>1</v>
      </c>
      <c r="DU30" s="192">
        <f t="shared" si="15"/>
        <v>1</v>
      </c>
      <c r="DV30" s="192">
        <f t="shared" si="16"/>
        <v>1</v>
      </c>
      <c r="DW30" s="192">
        <f t="shared" si="17"/>
        <v>0</v>
      </c>
      <c r="DX30" s="192">
        <f t="shared" si="18"/>
        <v>1</v>
      </c>
      <c r="DY30" s="192">
        <f t="shared" si="19"/>
        <v>1</v>
      </c>
      <c r="DZ30" s="192">
        <f t="shared" si="20"/>
        <v>0</v>
      </c>
      <c r="EA30" s="192">
        <f t="shared" si="21"/>
        <v>0</v>
      </c>
      <c r="EB30" s="192">
        <f t="shared" si="22"/>
        <v>0</v>
      </c>
      <c r="EC30" s="192">
        <f t="shared" si="23"/>
        <v>0</v>
      </c>
      <c r="ED30" s="192">
        <f t="shared" si="24"/>
        <v>0</v>
      </c>
      <c r="EE30" s="192">
        <f t="shared" si="25"/>
        <v>1</v>
      </c>
      <c r="EF30" s="192">
        <f t="shared" si="26"/>
        <v>1</v>
      </c>
      <c r="EG30" s="192">
        <f t="shared" si="27"/>
        <v>1</v>
      </c>
      <c r="EH30" s="192">
        <f t="shared" si="28"/>
        <v>1</v>
      </c>
      <c r="EI30" s="192">
        <f t="shared" si="29"/>
        <v>1</v>
      </c>
      <c r="EJ30" s="192">
        <f t="shared" si="30"/>
        <v>0</v>
      </c>
      <c r="EK30" s="192">
        <f t="shared" si="31"/>
        <v>0</v>
      </c>
      <c r="EL30" s="192">
        <f t="shared" si="32"/>
        <v>1</v>
      </c>
      <c r="EM30" s="192">
        <f t="shared" si="33"/>
        <v>8</v>
      </c>
    </row>
    <row r="31" spans="1:143" ht="15.75" x14ac:dyDescent="0.25">
      <c r="A31" s="192">
        <v>26</v>
      </c>
      <c r="B31" s="117" t="s">
        <v>147</v>
      </c>
      <c r="C31" s="162" t="s">
        <v>187</v>
      </c>
      <c r="D31" s="193" t="s">
        <v>215</v>
      </c>
      <c r="E31" s="118">
        <v>0</v>
      </c>
      <c r="F31" s="118">
        <v>0</v>
      </c>
      <c r="G31" s="118">
        <v>1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-98</v>
      </c>
      <c r="P31" s="118">
        <f t="shared" si="0"/>
        <v>0</v>
      </c>
      <c r="Q31" s="118">
        <f t="shared" si="1"/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0</v>
      </c>
      <c r="W31" s="118">
        <v>1</v>
      </c>
      <c r="X31" s="118">
        <v>1</v>
      </c>
      <c r="Y31" s="118">
        <v>1</v>
      </c>
      <c r="Z31" s="118">
        <v>0</v>
      </c>
      <c r="AA31" s="118">
        <v>0</v>
      </c>
      <c r="AB31" s="118">
        <v>0</v>
      </c>
      <c r="AC31" s="118">
        <v>0</v>
      </c>
      <c r="AD31" s="118">
        <v>1</v>
      </c>
      <c r="AE31" s="118">
        <f t="shared" si="2"/>
        <v>7</v>
      </c>
      <c r="AF31" s="118">
        <v>0</v>
      </c>
      <c r="AG31" s="118">
        <v>1</v>
      </c>
      <c r="AH31" s="118">
        <v>1</v>
      </c>
      <c r="AI31" s="118">
        <v>1</v>
      </c>
      <c r="AJ31" s="118">
        <v>-98</v>
      </c>
      <c r="AK31" s="118">
        <v>-98</v>
      </c>
      <c r="AL31" s="118">
        <v>-98</v>
      </c>
      <c r="AM31" s="200">
        <v>43798</v>
      </c>
      <c r="AN31" s="200">
        <v>43819</v>
      </c>
      <c r="AO31" s="118">
        <v>22</v>
      </c>
      <c r="AP31" s="118">
        <v>1</v>
      </c>
      <c r="AQ31" s="118">
        <v>1</v>
      </c>
      <c r="AR31" s="118">
        <v>1</v>
      </c>
      <c r="AS31" s="118">
        <f t="shared" si="3"/>
        <v>5</v>
      </c>
      <c r="AT31" s="200">
        <v>43797</v>
      </c>
      <c r="AU31" s="118">
        <f t="shared" si="4"/>
        <v>1</v>
      </c>
      <c r="AV31" s="118">
        <v>-99</v>
      </c>
      <c r="AW31" s="118">
        <v>-99</v>
      </c>
      <c r="AX31" s="200">
        <v>43826</v>
      </c>
      <c r="AY31" s="118">
        <v>0</v>
      </c>
      <c r="AZ31" s="118">
        <v>1</v>
      </c>
      <c r="BA31" s="118">
        <v>1</v>
      </c>
      <c r="BB31" s="118">
        <v>1</v>
      </c>
      <c r="BC31" s="118">
        <v>1</v>
      </c>
      <c r="BD31" s="118">
        <v>0</v>
      </c>
      <c r="BE31" s="118">
        <v>0</v>
      </c>
      <c r="BF31" s="118">
        <v>0</v>
      </c>
      <c r="BG31" s="118">
        <v>1</v>
      </c>
      <c r="BH31" s="118">
        <v>0</v>
      </c>
      <c r="BI31" s="118">
        <v>-98</v>
      </c>
      <c r="BJ31" s="118"/>
      <c r="BK31" s="118"/>
      <c r="BL31" s="118"/>
      <c r="BM31" s="118"/>
      <c r="BN31" s="118"/>
      <c r="BO31" s="118"/>
      <c r="BP31" s="118">
        <v>-99</v>
      </c>
      <c r="BQ31" s="118">
        <v>-99</v>
      </c>
      <c r="BR31" s="118">
        <v>-99</v>
      </c>
      <c r="BS31" s="118">
        <v>-99</v>
      </c>
      <c r="BT31" s="118">
        <v>-99</v>
      </c>
      <c r="BU31" s="118">
        <v>-99</v>
      </c>
      <c r="BV31" s="118">
        <v>-99</v>
      </c>
      <c r="BW31" s="118">
        <f t="shared" si="5"/>
        <v>0</v>
      </c>
      <c r="BX31" s="118">
        <v>30</v>
      </c>
      <c r="BY31" s="183">
        <v>1</v>
      </c>
      <c r="BZ31" s="118">
        <v>1</v>
      </c>
      <c r="CA31" s="118">
        <v>2</v>
      </c>
      <c r="CB31" s="118">
        <v>1</v>
      </c>
      <c r="CC31" s="118">
        <v>1</v>
      </c>
      <c r="CD31" s="118">
        <v>1</v>
      </c>
      <c r="CE31" s="118">
        <v>1</v>
      </c>
      <c r="CF31" s="118">
        <v>1</v>
      </c>
      <c r="CG31" s="118">
        <v>-98</v>
      </c>
      <c r="CH31" s="118">
        <v>1</v>
      </c>
      <c r="CI31" s="118">
        <v>1</v>
      </c>
      <c r="CJ31" s="118">
        <v>1</v>
      </c>
      <c r="CK31" s="118">
        <v>1</v>
      </c>
      <c r="CL31" s="200">
        <v>43826</v>
      </c>
      <c r="CM31" s="118"/>
      <c r="CN31" s="200">
        <v>43826</v>
      </c>
      <c r="CO31" s="196">
        <f>IF(NOT(ISBLANK(CN31)),CN31,IF(NOT(ISBLANK(CM31)),CM31,))</f>
        <v>43826</v>
      </c>
      <c r="CP31" s="197">
        <f t="shared" si="6"/>
        <v>1</v>
      </c>
      <c r="CQ31" s="197">
        <f t="shared" si="7"/>
        <v>7</v>
      </c>
      <c r="CR31" s="118">
        <v>0</v>
      </c>
      <c r="CS31" s="118">
        <v>1</v>
      </c>
      <c r="CT31" s="118">
        <v>1</v>
      </c>
      <c r="CU31" s="183">
        <v>0</v>
      </c>
      <c r="CV31" s="183">
        <v>1</v>
      </c>
      <c r="CW31" s="187" t="s">
        <v>379</v>
      </c>
      <c r="CX31" s="187"/>
      <c r="CY31" s="187" t="s">
        <v>401</v>
      </c>
      <c r="CZ31" s="118"/>
      <c r="DA31" s="118">
        <v>2</v>
      </c>
      <c r="DB31" s="118">
        <v>-98</v>
      </c>
      <c r="DC31" s="118">
        <v>2</v>
      </c>
      <c r="DD31" s="118">
        <v>-98</v>
      </c>
      <c r="DE31" s="118">
        <v>-98</v>
      </c>
      <c r="DF31" s="118">
        <v>-98</v>
      </c>
      <c r="DG31" s="118">
        <v>0</v>
      </c>
      <c r="DH31" s="118">
        <v>1</v>
      </c>
      <c r="DI31" s="118">
        <v>0</v>
      </c>
      <c r="DJ31" s="118">
        <v>1</v>
      </c>
      <c r="DK31" s="118">
        <v>0</v>
      </c>
      <c r="DL31" s="203">
        <v>43798</v>
      </c>
      <c r="DM31" s="203">
        <v>43819</v>
      </c>
      <c r="DN31" s="192">
        <f t="shared" si="8"/>
        <v>0</v>
      </c>
      <c r="DO31" s="192">
        <f t="shared" si="9"/>
        <v>0</v>
      </c>
      <c r="DP31" s="192">
        <f t="shared" si="10"/>
        <v>0</v>
      </c>
      <c r="DQ31" s="192">
        <f t="shared" si="11"/>
        <v>0</v>
      </c>
      <c r="DR31" s="192">
        <f t="shared" si="12"/>
        <v>1</v>
      </c>
      <c r="DS31" s="192">
        <f t="shared" si="13"/>
        <v>1</v>
      </c>
      <c r="DT31" s="192">
        <f t="shared" si="14"/>
        <v>1</v>
      </c>
      <c r="DU31" s="192">
        <f t="shared" si="15"/>
        <v>1</v>
      </c>
      <c r="DV31" s="192">
        <f t="shared" si="16"/>
        <v>1</v>
      </c>
      <c r="DW31" s="192">
        <f t="shared" si="17"/>
        <v>0</v>
      </c>
      <c r="DX31" s="192">
        <f t="shared" si="18"/>
        <v>1</v>
      </c>
      <c r="DY31" s="192">
        <f t="shared" si="19"/>
        <v>1</v>
      </c>
      <c r="DZ31" s="192">
        <f t="shared" si="20"/>
        <v>1</v>
      </c>
      <c r="EA31" s="192">
        <f t="shared" si="21"/>
        <v>0</v>
      </c>
      <c r="EB31" s="192">
        <f t="shared" si="22"/>
        <v>0</v>
      </c>
      <c r="EC31" s="192">
        <f t="shared" si="23"/>
        <v>0</v>
      </c>
      <c r="ED31" s="192">
        <f t="shared" si="24"/>
        <v>0</v>
      </c>
      <c r="EE31" s="192">
        <f t="shared" si="25"/>
        <v>1</v>
      </c>
      <c r="EF31" s="192">
        <f t="shared" si="26"/>
        <v>1</v>
      </c>
      <c r="EG31" s="192">
        <f t="shared" si="27"/>
        <v>1</v>
      </c>
      <c r="EH31" s="192">
        <f t="shared" si="28"/>
        <v>1</v>
      </c>
      <c r="EI31" s="192">
        <f t="shared" si="29"/>
        <v>1</v>
      </c>
      <c r="EJ31" s="192">
        <f t="shared" si="30"/>
        <v>1</v>
      </c>
      <c r="EK31" s="192">
        <f t="shared" si="31"/>
        <v>1</v>
      </c>
      <c r="EL31" s="192">
        <f t="shared" si="32"/>
        <v>1</v>
      </c>
      <c r="EM31" s="192">
        <f t="shared" si="33"/>
        <v>8</v>
      </c>
    </row>
    <row r="32" spans="1:143" ht="15.75" x14ac:dyDescent="0.25">
      <c r="A32" s="192">
        <v>27</v>
      </c>
      <c r="B32" s="117" t="s">
        <v>148</v>
      </c>
      <c r="C32" s="162" t="s">
        <v>188</v>
      </c>
      <c r="D32" s="193" t="s">
        <v>216</v>
      </c>
      <c r="E32" s="118">
        <v>1</v>
      </c>
      <c r="F32" s="118">
        <v>0</v>
      </c>
      <c r="G32" s="118">
        <v>1</v>
      </c>
      <c r="H32" s="118">
        <v>0</v>
      </c>
      <c r="I32" s="118">
        <v>0</v>
      </c>
      <c r="J32" s="118">
        <v>0</v>
      </c>
      <c r="K32" s="118">
        <v>1</v>
      </c>
      <c r="L32" s="118">
        <v>0</v>
      </c>
      <c r="M32" s="118">
        <v>0</v>
      </c>
      <c r="N32" s="118">
        <v>0</v>
      </c>
      <c r="O32" s="118">
        <v>-98</v>
      </c>
      <c r="P32" s="118">
        <f t="shared" si="0"/>
        <v>1</v>
      </c>
      <c r="Q32" s="118">
        <f t="shared" si="1"/>
        <v>3</v>
      </c>
      <c r="R32" s="118">
        <v>1</v>
      </c>
      <c r="S32" s="118">
        <v>1</v>
      </c>
      <c r="T32" s="118">
        <v>1</v>
      </c>
      <c r="U32" s="118">
        <v>1</v>
      </c>
      <c r="V32" s="118">
        <v>0</v>
      </c>
      <c r="W32" s="118">
        <v>1</v>
      </c>
      <c r="X32" s="118">
        <v>1</v>
      </c>
      <c r="Y32" s="118">
        <v>1</v>
      </c>
      <c r="Z32" s="118">
        <v>0</v>
      </c>
      <c r="AA32" s="118">
        <v>0</v>
      </c>
      <c r="AB32" s="118">
        <v>1</v>
      </c>
      <c r="AC32" s="118">
        <v>1</v>
      </c>
      <c r="AD32" s="118">
        <v>1</v>
      </c>
      <c r="AE32" s="118">
        <f t="shared" si="2"/>
        <v>7</v>
      </c>
      <c r="AF32" s="118">
        <v>1</v>
      </c>
      <c r="AG32" s="118">
        <v>1</v>
      </c>
      <c r="AH32" s="118">
        <v>1</v>
      </c>
      <c r="AI32" s="118">
        <v>1</v>
      </c>
      <c r="AJ32" s="118">
        <v>1</v>
      </c>
      <c r="AK32" s="118">
        <v>0</v>
      </c>
      <c r="AL32" s="118">
        <v>0</v>
      </c>
      <c r="AM32" s="200">
        <v>43819</v>
      </c>
      <c r="AN32" s="194">
        <v>43847</v>
      </c>
      <c r="AO32" s="118">
        <v>29</v>
      </c>
      <c r="AP32" s="118">
        <v>1</v>
      </c>
      <c r="AQ32" s="118">
        <v>1</v>
      </c>
      <c r="AR32" s="118">
        <v>1</v>
      </c>
      <c r="AS32" s="118">
        <f t="shared" si="3"/>
        <v>7</v>
      </c>
      <c r="AT32" s="200">
        <v>43811</v>
      </c>
      <c r="AU32" s="118">
        <f t="shared" si="4"/>
        <v>8</v>
      </c>
      <c r="AV32" s="200">
        <v>43809</v>
      </c>
      <c r="AW32" s="194">
        <v>43843</v>
      </c>
      <c r="AX32" s="194">
        <v>43868</v>
      </c>
      <c r="AY32" s="118">
        <v>1</v>
      </c>
      <c r="AZ32" s="118">
        <v>1</v>
      </c>
      <c r="BA32" s="118">
        <v>1</v>
      </c>
      <c r="BB32" s="118">
        <v>1</v>
      </c>
      <c r="BC32" s="118">
        <v>1</v>
      </c>
      <c r="BD32" s="118">
        <v>1</v>
      </c>
      <c r="BE32" s="118">
        <v>1</v>
      </c>
      <c r="BF32" s="118">
        <v>0</v>
      </c>
      <c r="BG32" s="118">
        <v>1</v>
      </c>
      <c r="BH32" s="118">
        <v>0</v>
      </c>
      <c r="BI32" s="118">
        <v>-98</v>
      </c>
      <c r="BJ32" s="118"/>
      <c r="BK32" s="118"/>
      <c r="BL32" s="118"/>
      <c r="BM32" s="118"/>
      <c r="BN32" s="118"/>
      <c r="BO32" s="118"/>
      <c r="BP32" s="118">
        <v>-99</v>
      </c>
      <c r="BQ32" s="118">
        <v>-99</v>
      </c>
      <c r="BR32" s="118">
        <v>-99</v>
      </c>
      <c r="BS32" s="118">
        <v>-99</v>
      </c>
      <c r="BT32" s="118">
        <v>-99</v>
      </c>
      <c r="BU32" s="118">
        <v>-99</v>
      </c>
      <c r="BV32" s="118">
        <v>-99</v>
      </c>
      <c r="BW32" s="118">
        <f t="shared" si="5"/>
        <v>0</v>
      </c>
      <c r="BX32" s="118">
        <v>60</v>
      </c>
      <c r="BY32" s="183">
        <v>1</v>
      </c>
      <c r="BZ32" s="118">
        <v>1</v>
      </c>
      <c r="CA32" s="118">
        <v>2</v>
      </c>
      <c r="CB32" s="118">
        <v>1</v>
      </c>
      <c r="CC32" s="118">
        <v>1</v>
      </c>
      <c r="CD32" s="118">
        <v>1</v>
      </c>
      <c r="CE32" s="118">
        <v>1</v>
      </c>
      <c r="CF32" s="118">
        <v>1</v>
      </c>
      <c r="CG32" s="118">
        <v>1</v>
      </c>
      <c r="CH32" s="118">
        <v>1</v>
      </c>
      <c r="CI32" s="118">
        <v>1</v>
      </c>
      <c r="CJ32" s="118">
        <v>1</v>
      </c>
      <c r="CK32" s="118">
        <v>1</v>
      </c>
      <c r="CL32" s="194">
        <v>43868</v>
      </c>
      <c r="CM32" s="118"/>
      <c r="CN32" s="194">
        <v>43868</v>
      </c>
      <c r="CO32" s="196">
        <f>IF(NOT(ISBLANK(CN32)),CN32,IF(NOT(ISBLANK(CM32)),CM32,))</f>
        <v>43868</v>
      </c>
      <c r="CP32" s="197">
        <f t="shared" si="6"/>
        <v>1</v>
      </c>
      <c r="CQ32" s="197">
        <f t="shared" si="7"/>
        <v>21</v>
      </c>
      <c r="CR32" s="118">
        <v>0</v>
      </c>
      <c r="CS32" s="118">
        <v>1</v>
      </c>
      <c r="CT32" s="118">
        <v>1</v>
      </c>
      <c r="CU32" s="183">
        <v>0</v>
      </c>
      <c r="CV32" s="183">
        <v>1</v>
      </c>
      <c r="CW32" s="187" t="s">
        <v>379</v>
      </c>
      <c r="CX32" s="187"/>
      <c r="CY32" s="187" t="s">
        <v>401</v>
      </c>
      <c r="CZ32" s="118"/>
      <c r="DA32" s="118">
        <v>4</v>
      </c>
      <c r="DB32" s="118">
        <v>-98</v>
      </c>
      <c r="DC32" s="118">
        <v>3</v>
      </c>
      <c r="DD32" s="118">
        <v>-98</v>
      </c>
      <c r="DE32" s="118">
        <v>-98</v>
      </c>
      <c r="DF32" s="118">
        <v>-98</v>
      </c>
      <c r="DG32" s="118">
        <v>0</v>
      </c>
      <c r="DH32" s="118">
        <v>0</v>
      </c>
      <c r="DI32" s="118">
        <v>0</v>
      </c>
      <c r="DJ32" s="118">
        <v>3</v>
      </c>
      <c r="DK32" s="118">
        <v>0</v>
      </c>
      <c r="DL32" s="203">
        <v>43819</v>
      </c>
      <c r="DM32" s="198">
        <v>43847</v>
      </c>
      <c r="DN32" s="192">
        <f t="shared" si="8"/>
        <v>1</v>
      </c>
      <c r="DO32" s="192">
        <f t="shared" si="9"/>
        <v>0</v>
      </c>
      <c r="DP32" s="192">
        <f t="shared" si="10"/>
        <v>1</v>
      </c>
      <c r="DQ32" s="192">
        <f t="shared" si="11"/>
        <v>1</v>
      </c>
      <c r="DR32" s="192">
        <f t="shared" si="12"/>
        <v>1</v>
      </c>
      <c r="DS32" s="192">
        <f t="shared" si="13"/>
        <v>1</v>
      </c>
      <c r="DT32" s="192">
        <f t="shared" si="14"/>
        <v>1</v>
      </c>
      <c r="DU32" s="192">
        <f t="shared" si="15"/>
        <v>1</v>
      </c>
      <c r="DV32" s="192">
        <f t="shared" si="16"/>
        <v>1</v>
      </c>
      <c r="DW32" s="192">
        <f t="shared" si="17"/>
        <v>0</v>
      </c>
      <c r="DX32" s="192">
        <f t="shared" si="18"/>
        <v>1</v>
      </c>
      <c r="DY32" s="192">
        <f t="shared" si="19"/>
        <v>1</v>
      </c>
      <c r="DZ32" s="192">
        <f t="shared" si="20"/>
        <v>1</v>
      </c>
      <c r="EA32" s="192">
        <f t="shared" si="21"/>
        <v>0</v>
      </c>
      <c r="EB32" s="192">
        <f t="shared" si="22"/>
        <v>0</v>
      </c>
      <c r="EC32" s="192">
        <f t="shared" si="23"/>
        <v>1</v>
      </c>
      <c r="ED32" s="192">
        <f t="shared" si="24"/>
        <v>1</v>
      </c>
      <c r="EE32" s="192">
        <f t="shared" si="25"/>
        <v>1</v>
      </c>
      <c r="EF32" s="192">
        <f t="shared" si="26"/>
        <v>1</v>
      </c>
      <c r="EG32" s="192">
        <f t="shared" si="27"/>
        <v>1</v>
      </c>
      <c r="EH32" s="192">
        <f t="shared" si="28"/>
        <v>1</v>
      </c>
      <c r="EI32" s="192">
        <f t="shared" si="29"/>
        <v>1</v>
      </c>
      <c r="EJ32" s="192">
        <f t="shared" si="30"/>
        <v>1</v>
      </c>
      <c r="EK32" s="192">
        <f t="shared" si="31"/>
        <v>1</v>
      </c>
      <c r="EL32" s="192">
        <f t="shared" si="32"/>
        <v>1</v>
      </c>
      <c r="EM32" s="192">
        <f t="shared" si="33"/>
        <v>11</v>
      </c>
    </row>
    <row r="33" spans="1:143" ht="15.75" x14ac:dyDescent="0.25">
      <c r="A33" s="192">
        <v>28</v>
      </c>
      <c r="B33" s="117" t="s">
        <v>135</v>
      </c>
      <c r="C33" s="162" t="s">
        <v>189</v>
      </c>
      <c r="D33" s="162" t="s">
        <v>189</v>
      </c>
      <c r="E33" s="118">
        <v>1</v>
      </c>
      <c r="F33" s="118">
        <v>0</v>
      </c>
      <c r="G33" s="118">
        <v>1</v>
      </c>
      <c r="H33" s="118">
        <v>0</v>
      </c>
      <c r="I33" s="118">
        <v>0</v>
      </c>
      <c r="J33" s="118">
        <v>0</v>
      </c>
      <c r="K33" s="118">
        <v>1</v>
      </c>
      <c r="L33" s="118">
        <v>0</v>
      </c>
      <c r="M33" s="118">
        <v>0</v>
      </c>
      <c r="N33" s="118">
        <v>0</v>
      </c>
      <c r="O33" s="118">
        <v>-98</v>
      </c>
      <c r="P33" s="118">
        <f t="shared" si="0"/>
        <v>1</v>
      </c>
      <c r="Q33" s="118">
        <f t="shared" si="1"/>
        <v>3</v>
      </c>
      <c r="R33" s="118">
        <v>1</v>
      </c>
      <c r="S33" s="118">
        <v>1</v>
      </c>
      <c r="T33" s="118">
        <v>1</v>
      </c>
      <c r="U33" s="118">
        <v>1</v>
      </c>
      <c r="V33" s="118">
        <v>0</v>
      </c>
      <c r="W33" s="118">
        <v>1</v>
      </c>
      <c r="X33" s="118">
        <v>1</v>
      </c>
      <c r="Y33" s="118">
        <v>1</v>
      </c>
      <c r="Z33" s="118">
        <v>1</v>
      </c>
      <c r="AA33" s="118">
        <v>0</v>
      </c>
      <c r="AB33" s="118">
        <v>1</v>
      </c>
      <c r="AC33" s="118">
        <v>1</v>
      </c>
      <c r="AD33" s="118">
        <v>1</v>
      </c>
      <c r="AE33" s="118">
        <f t="shared" si="2"/>
        <v>8</v>
      </c>
      <c r="AF33" s="118">
        <v>1</v>
      </c>
      <c r="AG33" s="118">
        <v>1</v>
      </c>
      <c r="AH33" s="118">
        <v>0</v>
      </c>
      <c r="AI33" s="118">
        <v>1</v>
      </c>
      <c r="AJ33" s="118">
        <v>1</v>
      </c>
      <c r="AK33" s="118">
        <v>1</v>
      </c>
      <c r="AL33" s="118">
        <v>0</v>
      </c>
      <c r="AM33" s="200">
        <v>43819</v>
      </c>
      <c r="AN33" s="194">
        <v>43847</v>
      </c>
      <c r="AO33" s="118">
        <f t="shared" ref="AO33:AO41" si="34">AN33-AM33+1</f>
        <v>29</v>
      </c>
      <c r="AP33" s="118">
        <v>1</v>
      </c>
      <c r="AQ33" s="118">
        <v>1</v>
      </c>
      <c r="AR33" s="118">
        <v>1</v>
      </c>
      <c r="AS33" s="118">
        <f t="shared" si="3"/>
        <v>9</v>
      </c>
      <c r="AT33" s="200">
        <v>43812</v>
      </c>
      <c r="AU33" s="118">
        <f t="shared" si="4"/>
        <v>7</v>
      </c>
      <c r="AV33" s="200">
        <v>43812</v>
      </c>
      <c r="AW33" s="194">
        <v>43844</v>
      </c>
      <c r="AX33" s="194">
        <v>43837</v>
      </c>
      <c r="AY33" s="118">
        <v>1</v>
      </c>
      <c r="AZ33" s="118">
        <v>1</v>
      </c>
      <c r="BA33" s="118">
        <v>1</v>
      </c>
      <c r="BB33" s="118">
        <v>1</v>
      </c>
      <c r="BC33" s="118">
        <v>1</v>
      </c>
      <c r="BD33" s="118">
        <v>0</v>
      </c>
      <c r="BE33" s="118">
        <v>0</v>
      </c>
      <c r="BF33" s="118">
        <v>0</v>
      </c>
      <c r="BG33" s="118">
        <v>1</v>
      </c>
      <c r="BH33" s="118">
        <v>4</v>
      </c>
      <c r="BI33" s="118" t="s">
        <v>315</v>
      </c>
      <c r="BJ33" s="118"/>
      <c r="BK33" s="118"/>
      <c r="BL33" s="118"/>
      <c r="BM33" s="118"/>
      <c r="BN33" s="118"/>
      <c r="BO33" s="118"/>
      <c r="BP33" s="118">
        <v>-99</v>
      </c>
      <c r="BQ33" s="118">
        <v>-99</v>
      </c>
      <c r="BR33" s="118">
        <v>-99</v>
      </c>
      <c r="BS33" s="118">
        <v>-99</v>
      </c>
      <c r="BT33" s="118">
        <v>-99</v>
      </c>
      <c r="BU33" s="118">
        <v>-99</v>
      </c>
      <c r="BV33" s="118">
        <v>-99</v>
      </c>
      <c r="BW33" s="118">
        <f t="shared" si="5"/>
        <v>0</v>
      </c>
      <c r="BX33" s="118">
        <f>AW33-AT33+1</f>
        <v>33</v>
      </c>
      <c r="BY33" s="183">
        <f t="shared" ref="BY33:BY43" si="35">IF(BX33&gt;=21,1,0)</f>
        <v>1</v>
      </c>
      <c r="BZ33" s="118">
        <f>IF(AW33&gt;AN33,1,0)</f>
        <v>0</v>
      </c>
      <c r="CA33" s="118">
        <v>1</v>
      </c>
      <c r="CB33" s="118">
        <v>1</v>
      </c>
      <c r="CC33" s="118">
        <v>1</v>
      </c>
      <c r="CD33" s="118">
        <v>1</v>
      </c>
      <c r="CE33" s="118">
        <v>1</v>
      </c>
      <c r="CF33" s="118">
        <v>1</v>
      </c>
      <c r="CG33" s="118">
        <v>1</v>
      </c>
      <c r="CH33" s="118">
        <v>1</v>
      </c>
      <c r="CI33" s="118">
        <v>1</v>
      </c>
      <c r="CJ33" s="118">
        <v>1</v>
      </c>
      <c r="CK33" s="118">
        <v>1</v>
      </c>
      <c r="CL33" s="118"/>
      <c r="CM33" s="118"/>
      <c r="CN33" s="118"/>
      <c r="CO33" s="196"/>
      <c r="CP33" s="197">
        <f t="shared" si="6"/>
        <v>0</v>
      </c>
      <c r="CQ33" s="197">
        <f t="shared" si="7"/>
        <v>-99</v>
      </c>
      <c r="CR33" s="118">
        <v>0</v>
      </c>
      <c r="CS33" s="118">
        <v>1</v>
      </c>
      <c r="CT33" s="118">
        <v>0</v>
      </c>
      <c r="CU33" s="183">
        <v>0</v>
      </c>
      <c r="CV33" s="183">
        <v>1</v>
      </c>
      <c r="CW33" s="187" t="s">
        <v>382</v>
      </c>
      <c r="CX33" s="187"/>
      <c r="CY33" s="187" t="s">
        <v>398</v>
      </c>
      <c r="CZ33" s="118"/>
      <c r="DA33" s="118">
        <v>-99</v>
      </c>
      <c r="DB33" s="118">
        <v>-98</v>
      </c>
      <c r="DC33" s="118">
        <v>69</v>
      </c>
      <c r="DD33" s="118">
        <v>-98</v>
      </c>
      <c r="DE33" s="118">
        <v>-98</v>
      </c>
      <c r="DF33" s="118">
        <v>-99</v>
      </c>
      <c r="DG33" s="118">
        <v>0</v>
      </c>
      <c r="DH33" s="118">
        <v>11</v>
      </c>
      <c r="DI33" s="118">
        <v>3</v>
      </c>
      <c r="DJ33" s="118">
        <f>35+19</f>
        <v>54</v>
      </c>
      <c r="DK33" s="118">
        <v>1</v>
      </c>
      <c r="DL33" s="203">
        <v>43819</v>
      </c>
      <c r="DM33" s="198">
        <v>43847</v>
      </c>
      <c r="DN33" s="192">
        <f t="shared" si="8"/>
        <v>1</v>
      </c>
      <c r="DO33" s="192">
        <f t="shared" si="9"/>
        <v>0</v>
      </c>
      <c r="DP33" s="192">
        <f t="shared" si="10"/>
        <v>1</v>
      </c>
      <c r="DQ33" s="192">
        <f t="shared" si="11"/>
        <v>1</v>
      </c>
      <c r="DR33" s="192">
        <f t="shared" si="12"/>
        <v>1</v>
      </c>
      <c r="DS33" s="192">
        <f t="shared" si="13"/>
        <v>1</v>
      </c>
      <c r="DT33" s="192">
        <f t="shared" si="14"/>
        <v>1</v>
      </c>
      <c r="DU33" s="192">
        <f t="shared" si="15"/>
        <v>1</v>
      </c>
      <c r="DV33" s="192">
        <f t="shared" si="16"/>
        <v>1</v>
      </c>
      <c r="DW33" s="192">
        <f t="shared" si="17"/>
        <v>0</v>
      </c>
      <c r="DX33" s="192">
        <f t="shared" si="18"/>
        <v>1</v>
      </c>
      <c r="DY33" s="192">
        <f t="shared" si="19"/>
        <v>1</v>
      </c>
      <c r="DZ33" s="192">
        <f t="shared" si="20"/>
        <v>1</v>
      </c>
      <c r="EA33" s="192">
        <f t="shared" si="21"/>
        <v>1</v>
      </c>
      <c r="EB33" s="192">
        <f t="shared" si="22"/>
        <v>0</v>
      </c>
      <c r="EC33" s="192">
        <f t="shared" si="23"/>
        <v>1</v>
      </c>
      <c r="ED33" s="192">
        <f t="shared" si="24"/>
        <v>1</v>
      </c>
      <c r="EE33" s="192">
        <f t="shared" si="25"/>
        <v>1</v>
      </c>
      <c r="EF33" s="192">
        <f t="shared" si="26"/>
        <v>1</v>
      </c>
      <c r="EG33" s="192">
        <f t="shared" si="27"/>
        <v>1</v>
      </c>
      <c r="EH33" s="192">
        <f t="shared" si="28"/>
        <v>1</v>
      </c>
      <c r="EI33" s="192">
        <f t="shared" si="29"/>
        <v>1</v>
      </c>
      <c r="EJ33" s="192">
        <f t="shared" si="30"/>
        <v>0</v>
      </c>
      <c r="EK33" s="192">
        <f t="shared" si="31"/>
        <v>0</v>
      </c>
      <c r="EL33" s="192">
        <f t="shared" si="32"/>
        <v>1</v>
      </c>
      <c r="EM33" s="192">
        <f t="shared" si="33"/>
        <v>10</v>
      </c>
    </row>
    <row r="34" spans="1:143" ht="15.75" x14ac:dyDescent="0.25">
      <c r="A34" s="192">
        <v>29</v>
      </c>
      <c r="B34" s="117" t="s">
        <v>149</v>
      </c>
      <c r="C34" s="162" t="s">
        <v>190</v>
      </c>
      <c r="D34" s="117"/>
      <c r="E34" s="118">
        <v>1</v>
      </c>
      <c r="F34" s="118">
        <v>0</v>
      </c>
      <c r="G34" s="118">
        <v>1</v>
      </c>
      <c r="H34" s="118">
        <v>0</v>
      </c>
      <c r="I34" s="118">
        <v>0</v>
      </c>
      <c r="J34" s="118">
        <v>0</v>
      </c>
      <c r="K34" s="118">
        <v>1</v>
      </c>
      <c r="L34" s="118">
        <v>0</v>
      </c>
      <c r="M34" s="118">
        <v>0</v>
      </c>
      <c r="N34" s="118">
        <v>0</v>
      </c>
      <c r="O34" s="118">
        <v>-98</v>
      </c>
      <c r="P34" s="118">
        <f t="shared" si="0"/>
        <v>1</v>
      </c>
      <c r="Q34" s="118">
        <f t="shared" si="1"/>
        <v>3</v>
      </c>
      <c r="R34" s="118">
        <v>1</v>
      </c>
      <c r="S34" s="118">
        <v>1</v>
      </c>
      <c r="T34" s="118">
        <v>1</v>
      </c>
      <c r="U34" s="118">
        <v>1</v>
      </c>
      <c r="V34" s="118">
        <v>0</v>
      </c>
      <c r="W34" s="118">
        <v>1</v>
      </c>
      <c r="X34" s="118">
        <v>1</v>
      </c>
      <c r="Y34" s="118">
        <v>1</v>
      </c>
      <c r="Z34" s="118">
        <v>0</v>
      </c>
      <c r="AA34" s="118">
        <v>0</v>
      </c>
      <c r="AB34" s="118">
        <v>0</v>
      </c>
      <c r="AC34" s="118">
        <v>0</v>
      </c>
      <c r="AD34" s="118">
        <v>1</v>
      </c>
      <c r="AE34" s="118">
        <f t="shared" si="2"/>
        <v>7</v>
      </c>
      <c r="AF34" s="118">
        <v>-998</v>
      </c>
      <c r="AG34" s="118">
        <v>-998</v>
      </c>
      <c r="AH34" s="118">
        <v>-998</v>
      </c>
      <c r="AI34" s="118">
        <v>-998</v>
      </c>
      <c r="AJ34" s="118">
        <v>1</v>
      </c>
      <c r="AK34" s="118">
        <v>1</v>
      </c>
      <c r="AL34" s="118">
        <v>0</v>
      </c>
      <c r="AM34" s="200">
        <v>43819</v>
      </c>
      <c r="AN34" s="194">
        <v>43847</v>
      </c>
      <c r="AO34" s="118">
        <f t="shared" si="34"/>
        <v>29</v>
      </c>
      <c r="AP34" s="118">
        <v>1</v>
      </c>
      <c r="AQ34" s="118">
        <v>1</v>
      </c>
      <c r="AR34" s="118">
        <v>1</v>
      </c>
      <c r="AS34" s="118">
        <f t="shared" si="3"/>
        <v>4</v>
      </c>
      <c r="AT34" s="200">
        <v>43812</v>
      </c>
      <c r="AU34" s="118">
        <f t="shared" si="4"/>
        <v>7</v>
      </c>
      <c r="AV34" s="118">
        <v>-998</v>
      </c>
      <c r="AW34" s="118">
        <v>-998</v>
      </c>
      <c r="AX34" s="194">
        <v>43839</v>
      </c>
      <c r="AY34" s="118">
        <v>1</v>
      </c>
      <c r="AZ34" s="118">
        <v>1</v>
      </c>
      <c r="BA34" s="118">
        <v>1</v>
      </c>
      <c r="BB34" s="118">
        <v>1</v>
      </c>
      <c r="BC34" s="118">
        <v>1</v>
      </c>
      <c r="BD34" s="118">
        <v>-998</v>
      </c>
      <c r="BE34" s="118">
        <v>-998</v>
      </c>
      <c r="BF34" s="118">
        <v>-998</v>
      </c>
      <c r="BG34" s="118">
        <v>-998</v>
      </c>
      <c r="BH34" s="118">
        <v>-998</v>
      </c>
      <c r="BI34" s="118">
        <v>998</v>
      </c>
      <c r="BJ34" s="118"/>
      <c r="BK34" s="118"/>
      <c r="BL34" s="118"/>
      <c r="BM34" s="118"/>
      <c r="BN34" s="118"/>
      <c r="BO34" s="118"/>
      <c r="BP34" s="118">
        <v>-998</v>
      </c>
      <c r="BQ34" s="118">
        <v>-998</v>
      </c>
      <c r="BR34" s="118">
        <v>-998</v>
      </c>
      <c r="BS34" s="118">
        <v>-998</v>
      </c>
      <c r="BT34" s="118">
        <v>-998</v>
      </c>
      <c r="BU34" s="118">
        <v>-998</v>
      </c>
      <c r="BV34" s="118">
        <v>-998</v>
      </c>
      <c r="BW34" s="118">
        <f t="shared" si="5"/>
        <v>0</v>
      </c>
      <c r="BX34" s="118">
        <f t="shared" ref="BX34:BX46" si="36">AX34-AT34+1</f>
        <v>28</v>
      </c>
      <c r="BY34" s="183">
        <f t="shared" si="35"/>
        <v>1</v>
      </c>
      <c r="BZ34" s="118">
        <f t="shared" ref="BZ34:BZ43" si="37">IF(AX34&gt;AN34,1,0)</f>
        <v>0</v>
      </c>
      <c r="CA34" s="118">
        <v>0</v>
      </c>
      <c r="CB34" s="118">
        <v>-998</v>
      </c>
      <c r="CC34" s="118">
        <v>-998</v>
      </c>
      <c r="CD34" s="118">
        <v>-998</v>
      </c>
      <c r="CE34" s="118">
        <v>-998</v>
      </c>
      <c r="CF34" s="118">
        <v>-998</v>
      </c>
      <c r="CG34" s="118">
        <v>-998</v>
      </c>
      <c r="CH34" s="118">
        <v>-998</v>
      </c>
      <c r="CI34" s="118">
        <v>-998</v>
      </c>
      <c r="CJ34" s="118">
        <v>-998</v>
      </c>
      <c r="CK34" s="183">
        <v>0</v>
      </c>
      <c r="CL34" s="183"/>
      <c r="CM34" s="183"/>
      <c r="CN34" s="183"/>
      <c r="CO34" s="196"/>
      <c r="CP34" s="197">
        <f t="shared" si="6"/>
        <v>-998</v>
      </c>
      <c r="CQ34" s="197">
        <f t="shared" si="7"/>
        <v>-998</v>
      </c>
      <c r="CR34" s="183">
        <v>0</v>
      </c>
      <c r="CS34" s="183">
        <v>0</v>
      </c>
      <c r="CT34" s="183">
        <v>0</v>
      </c>
      <c r="CU34" s="183">
        <v>0</v>
      </c>
      <c r="CV34" s="183">
        <v>0</v>
      </c>
      <c r="CW34" s="187" t="s">
        <v>387</v>
      </c>
      <c r="CX34" s="187" t="s">
        <v>382</v>
      </c>
      <c r="CY34" s="187" t="s">
        <v>396</v>
      </c>
      <c r="CZ34" s="118">
        <v>-998</v>
      </c>
      <c r="DA34" s="118">
        <v>-998</v>
      </c>
      <c r="DB34" s="118">
        <v>-98</v>
      </c>
      <c r="DC34" s="118">
        <v>-98</v>
      </c>
      <c r="DD34" s="118">
        <v>-98</v>
      </c>
      <c r="DE34" s="118">
        <v>-98</v>
      </c>
      <c r="DF34" s="118">
        <v>-98</v>
      </c>
      <c r="DG34" s="118">
        <v>-98</v>
      </c>
      <c r="DH34" s="118">
        <v>-98</v>
      </c>
      <c r="DI34" s="118">
        <v>-98</v>
      </c>
      <c r="DJ34" s="118">
        <v>-98</v>
      </c>
      <c r="DK34" s="118">
        <v>-98</v>
      </c>
      <c r="DL34" s="203">
        <v>43819</v>
      </c>
      <c r="DM34" s="198">
        <v>43847</v>
      </c>
      <c r="DN34" s="192">
        <f t="shared" si="8"/>
        <v>1</v>
      </c>
      <c r="DO34" s="192">
        <f t="shared" si="9"/>
        <v>0</v>
      </c>
      <c r="DP34" s="192">
        <f t="shared" si="10"/>
        <v>1</v>
      </c>
      <c r="DQ34" s="192">
        <f t="shared" si="11"/>
        <v>1</v>
      </c>
      <c r="DR34" s="192">
        <f t="shared" si="12"/>
        <v>1</v>
      </c>
      <c r="DS34" s="192">
        <f t="shared" si="13"/>
        <v>1</v>
      </c>
      <c r="DT34" s="192">
        <f t="shared" si="14"/>
        <v>1</v>
      </c>
      <c r="DU34" s="192">
        <f t="shared" si="15"/>
        <v>1</v>
      </c>
      <c r="DV34" s="192">
        <f t="shared" si="16"/>
        <v>1</v>
      </c>
      <c r="DW34" s="192">
        <f t="shared" si="17"/>
        <v>0</v>
      </c>
      <c r="DX34" s="192">
        <f t="shared" si="18"/>
        <v>1</v>
      </c>
      <c r="DY34" s="192">
        <f t="shared" si="19"/>
        <v>1</v>
      </c>
      <c r="DZ34" s="192">
        <f t="shared" si="20"/>
        <v>1</v>
      </c>
      <c r="EA34" s="192">
        <f t="shared" si="21"/>
        <v>0</v>
      </c>
      <c r="EB34" s="192">
        <f t="shared" si="22"/>
        <v>0</v>
      </c>
      <c r="EC34" s="192">
        <f t="shared" si="23"/>
        <v>0</v>
      </c>
      <c r="ED34" s="192">
        <f t="shared" si="24"/>
        <v>0</v>
      </c>
      <c r="EE34" s="192">
        <f t="shared" si="25"/>
        <v>1</v>
      </c>
      <c r="EF34" s="192">
        <f t="shared" si="26"/>
        <v>1</v>
      </c>
      <c r="EG34" s="192">
        <f t="shared" si="27"/>
        <v>1</v>
      </c>
      <c r="EH34" s="192">
        <f t="shared" si="28"/>
        <v>1</v>
      </c>
      <c r="EI34" s="192">
        <f t="shared" si="29"/>
        <v>0</v>
      </c>
      <c r="EJ34" s="192">
        <f t="shared" si="30"/>
        <v>0</v>
      </c>
      <c r="EK34" s="192">
        <f t="shared" si="31"/>
        <v>0</v>
      </c>
      <c r="EL34" s="192">
        <f t="shared" si="32"/>
        <v>0</v>
      </c>
      <c r="EM34" s="192">
        <f t="shared" si="33"/>
        <v>8</v>
      </c>
    </row>
    <row r="35" spans="1:143" ht="15.75" x14ac:dyDescent="0.25">
      <c r="A35" s="192">
        <v>30</v>
      </c>
      <c r="B35" s="117" t="s">
        <v>150</v>
      </c>
      <c r="C35" s="162" t="s">
        <v>191</v>
      </c>
      <c r="D35" s="193" t="s">
        <v>217</v>
      </c>
      <c r="E35" s="118">
        <v>1</v>
      </c>
      <c r="F35" s="118">
        <v>0</v>
      </c>
      <c r="G35" s="118">
        <v>1</v>
      </c>
      <c r="H35" s="118">
        <v>0</v>
      </c>
      <c r="I35" s="118">
        <v>0</v>
      </c>
      <c r="J35" s="118">
        <v>0</v>
      </c>
      <c r="K35" s="118">
        <v>1</v>
      </c>
      <c r="L35" s="118">
        <v>0</v>
      </c>
      <c r="M35" s="118">
        <v>0</v>
      </c>
      <c r="N35" s="118">
        <v>0</v>
      </c>
      <c r="O35" s="118">
        <v>-98</v>
      </c>
      <c r="P35" s="118">
        <f t="shared" si="0"/>
        <v>1</v>
      </c>
      <c r="Q35" s="118">
        <f t="shared" si="1"/>
        <v>3</v>
      </c>
      <c r="R35" s="118">
        <v>1</v>
      </c>
      <c r="S35" s="118">
        <v>1</v>
      </c>
      <c r="T35" s="118">
        <v>1</v>
      </c>
      <c r="U35" s="118">
        <v>1</v>
      </c>
      <c r="V35" s="118">
        <v>0</v>
      </c>
      <c r="W35" s="118">
        <v>1</v>
      </c>
      <c r="X35" s="118">
        <v>1</v>
      </c>
      <c r="Y35" s="118">
        <v>1</v>
      </c>
      <c r="Z35" s="118">
        <v>0</v>
      </c>
      <c r="AA35" s="118">
        <v>0</v>
      </c>
      <c r="AB35" s="118">
        <v>0</v>
      </c>
      <c r="AC35" s="118">
        <v>0</v>
      </c>
      <c r="AD35" s="118">
        <v>1</v>
      </c>
      <c r="AE35" s="118">
        <f t="shared" si="2"/>
        <v>7</v>
      </c>
      <c r="AF35" s="118">
        <v>1</v>
      </c>
      <c r="AG35" s="118">
        <v>1</v>
      </c>
      <c r="AH35" s="118">
        <v>1</v>
      </c>
      <c r="AI35" s="118">
        <v>1</v>
      </c>
      <c r="AJ35" s="118">
        <v>1</v>
      </c>
      <c r="AK35" s="118">
        <v>1</v>
      </c>
      <c r="AL35" s="118">
        <v>0</v>
      </c>
      <c r="AM35" s="200">
        <v>43861</v>
      </c>
      <c r="AN35" s="194">
        <v>43889</v>
      </c>
      <c r="AO35" s="118">
        <f t="shared" si="34"/>
        <v>29</v>
      </c>
      <c r="AP35" s="118">
        <v>1</v>
      </c>
      <c r="AQ35" s="118">
        <v>1</v>
      </c>
      <c r="AR35" s="118">
        <v>1</v>
      </c>
      <c r="AS35" s="118">
        <f t="shared" si="3"/>
        <v>7</v>
      </c>
      <c r="AT35" s="200">
        <v>43857</v>
      </c>
      <c r="AU35" s="118">
        <f t="shared" si="4"/>
        <v>4</v>
      </c>
      <c r="AV35" s="118">
        <v>-99</v>
      </c>
      <c r="AW35" s="118">
        <v>-99</v>
      </c>
      <c r="AX35" s="194">
        <v>43892</v>
      </c>
      <c r="AY35" s="118">
        <v>0</v>
      </c>
      <c r="AZ35" s="118">
        <v>1</v>
      </c>
      <c r="BA35" s="118">
        <v>1</v>
      </c>
      <c r="BB35" s="118">
        <v>1</v>
      </c>
      <c r="BC35" s="118">
        <v>1</v>
      </c>
      <c r="BD35" s="118">
        <v>1</v>
      </c>
      <c r="BE35" s="118">
        <v>1</v>
      </c>
      <c r="BF35" s="118">
        <v>0</v>
      </c>
      <c r="BG35" s="118">
        <v>1</v>
      </c>
      <c r="BH35" s="118">
        <v>0</v>
      </c>
      <c r="BI35" s="118">
        <v>-98</v>
      </c>
      <c r="BJ35" s="118"/>
      <c r="BK35" s="118"/>
      <c r="BL35" s="118"/>
      <c r="BM35" s="118"/>
      <c r="BN35" s="118"/>
      <c r="BO35" s="118"/>
      <c r="BP35" s="118">
        <v>-99</v>
      </c>
      <c r="BQ35" s="118">
        <v>-99</v>
      </c>
      <c r="BR35" s="118">
        <v>-99</v>
      </c>
      <c r="BS35" s="118">
        <v>-99</v>
      </c>
      <c r="BT35" s="118">
        <v>-99</v>
      </c>
      <c r="BU35" s="118">
        <v>-99</v>
      </c>
      <c r="BV35" s="118">
        <v>-99</v>
      </c>
      <c r="BW35" s="118">
        <f t="shared" si="5"/>
        <v>0</v>
      </c>
      <c r="BX35" s="118">
        <f t="shared" si="36"/>
        <v>36</v>
      </c>
      <c r="BY35" s="183">
        <f t="shared" si="35"/>
        <v>1</v>
      </c>
      <c r="BZ35" s="118">
        <f t="shared" si="37"/>
        <v>1</v>
      </c>
      <c r="CA35" s="118">
        <v>1</v>
      </c>
      <c r="CB35" s="118">
        <v>1</v>
      </c>
      <c r="CC35" s="118">
        <v>1</v>
      </c>
      <c r="CD35" s="118">
        <v>1</v>
      </c>
      <c r="CE35" s="118">
        <v>1</v>
      </c>
      <c r="CF35" s="118">
        <v>1</v>
      </c>
      <c r="CG35" s="118">
        <v>1</v>
      </c>
      <c r="CH35" s="118">
        <v>1</v>
      </c>
      <c r="CI35" s="118">
        <v>1</v>
      </c>
      <c r="CJ35" s="118">
        <v>1</v>
      </c>
      <c r="CK35" s="118">
        <v>1</v>
      </c>
      <c r="CL35" s="194">
        <v>43951</v>
      </c>
      <c r="CM35" s="118"/>
      <c r="CN35" s="194">
        <v>43951</v>
      </c>
      <c r="CO35" s="196">
        <f t="shared" ref="CO35:CO46" si="38">IF(NOT(ISBLANK(CN35)),CN35,IF(NOT(ISBLANK(CM35)),CM35,))</f>
        <v>43951</v>
      </c>
      <c r="CP35" s="197">
        <f t="shared" si="6"/>
        <v>1</v>
      </c>
      <c r="CQ35" s="197">
        <f t="shared" si="7"/>
        <v>62</v>
      </c>
      <c r="CR35" s="118">
        <v>0</v>
      </c>
      <c r="CS35" s="118">
        <v>1</v>
      </c>
      <c r="CT35" s="118">
        <v>0</v>
      </c>
      <c r="CU35" s="183">
        <v>0</v>
      </c>
      <c r="CV35" s="183">
        <v>0</v>
      </c>
      <c r="CW35" s="187" t="s">
        <v>381</v>
      </c>
      <c r="CX35" s="187"/>
      <c r="CY35" s="187" t="s">
        <v>404</v>
      </c>
      <c r="CZ35" s="118"/>
      <c r="DA35" s="118"/>
      <c r="DB35" s="118">
        <v>-98</v>
      </c>
      <c r="DC35" s="118"/>
      <c r="DD35" s="118">
        <v>-98</v>
      </c>
      <c r="DE35" s="118">
        <v>-98</v>
      </c>
      <c r="DF35" s="174"/>
      <c r="DG35" s="174"/>
      <c r="DH35" s="118">
        <v>4</v>
      </c>
      <c r="DI35" s="118">
        <v>0</v>
      </c>
      <c r="DJ35" s="118">
        <v>60</v>
      </c>
      <c r="DK35" s="118">
        <v>-99</v>
      </c>
      <c r="DL35" s="203">
        <v>43861</v>
      </c>
      <c r="DM35" s="198">
        <v>43882</v>
      </c>
      <c r="DN35" s="192">
        <f t="shared" si="8"/>
        <v>0</v>
      </c>
      <c r="DO35" s="192">
        <f t="shared" si="9"/>
        <v>0</v>
      </c>
      <c r="DP35" s="192">
        <f t="shared" si="10"/>
        <v>1</v>
      </c>
      <c r="DQ35" s="192">
        <f t="shared" si="11"/>
        <v>1</v>
      </c>
      <c r="DR35" s="192">
        <f t="shared" si="12"/>
        <v>1</v>
      </c>
      <c r="DS35" s="192">
        <f t="shared" si="13"/>
        <v>1</v>
      </c>
      <c r="DT35" s="192">
        <f t="shared" si="14"/>
        <v>1</v>
      </c>
      <c r="DU35" s="192">
        <f t="shared" si="15"/>
        <v>1</v>
      </c>
      <c r="DV35" s="192">
        <f t="shared" si="16"/>
        <v>1</v>
      </c>
      <c r="DW35" s="192">
        <f t="shared" si="17"/>
        <v>0</v>
      </c>
      <c r="DX35" s="192">
        <f t="shared" si="18"/>
        <v>1</v>
      </c>
      <c r="DY35" s="192">
        <f t="shared" si="19"/>
        <v>1</v>
      </c>
      <c r="DZ35" s="192">
        <f t="shared" si="20"/>
        <v>1</v>
      </c>
      <c r="EA35" s="192">
        <f t="shared" si="21"/>
        <v>0</v>
      </c>
      <c r="EB35" s="192">
        <f t="shared" si="22"/>
        <v>0</v>
      </c>
      <c r="EC35" s="192">
        <f t="shared" si="23"/>
        <v>0</v>
      </c>
      <c r="ED35" s="192">
        <f t="shared" si="24"/>
        <v>0</v>
      </c>
      <c r="EE35" s="192">
        <f t="shared" si="25"/>
        <v>1</v>
      </c>
      <c r="EF35" s="192">
        <f t="shared" si="26"/>
        <v>1</v>
      </c>
      <c r="EG35" s="192">
        <f t="shared" si="27"/>
        <v>1</v>
      </c>
      <c r="EH35" s="192">
        <f t="shared" si="28"/>
        <v>1</v>
      </c>
      <c r="EI35" s="192">
        <f t="shared" si="29"/>
        <v>1</v>
      </c>
      <c r="EJ35" s="192">
        <f t="shared" si="30"/>
        <v>0</v>
      </c>
      <c r="EK35" s="192">
        <f t="shared" si="31"/>
        <v>0</v>
      </c>
      <c r="EL35" s="192">
        <f t="shared" si="32"/>
        <v>1</v>
      </c>
      <c r="EM35" s="192">
        <f t="shared" si="33"/>
        <v>9</v>
      </c>
    </row>
    <row r="36" spans="1:143" ht="15.75" x14ac:dyDescent="0.25">
      <c r="A36" s="192">
        <v>31</v>
      </c>
      <c r="B36" s="117" t="s">
        <v>151</v>
      </c>
      <c r="C36" s="162" t="s">
        <v>192</v>
      </c>
      <c r="D36" s="193" t="s">
        <v>218</v>
      </c>
      <c r="E36" s="118">
        <v>0</v>
      </c>
      <c r="F36" s="118">
        <v>0</v>
      </c>
      <c r="G36" s="118">
        <v>1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0</v>
      </c>
      <c r="N36" s="118">
        <v>0</v>
      </c>
      <c r="O36" s="118">
        <v>-98</v>
      </c>
      <c r="P36" s="118">
        <f t="shared" si="0"/>
        <v>0</v>
      </c>
      <c r="Q36" s="118">
        <f t="shared" si="1"/>
        <v>1</v>
      </c>
      <c r="R36" s="118">
        <v>1</v>
      </c>
      <c r="S36" s="118">
        <v>1</v>
      </c>
      <c r="T36" s="118">
        <v>1</v>
      </c>
      <c r="U36" s="118">
        <v>1</v>
      </c>
      <c r="V36" s="118">
        <v>0</v>
      </c>
      <c r="W36" s="118">
        <v>1</v>
      </c>
      <c r="X36" s="118">
        <v>1</v>
      </c>
      <c r="Y36" s="118">
        <v>1</v>
      </c>
      <c r="Z36" s="118">
        <v>0</v>
      </c>
      <c r="AA36" s="118">
        <v>0</v>
      </c>
      <c r="AB36" s="118">
        <v>0</v>
      </c>
      <c r="AC36" s="118">
        <v>0</v>
      </c>
      <c r="AD36" s="118">
        <v>1</v>
      </c>
      <c r="AE36" s="118">
        <f t="shared" si="2"/>
        <v>7</v>
      </c>
      <c r="AF36" s="118">
        <v>1</v>
      </c>
      <c r="AG36" s="118">
        <v>1</v>
      </c>
      <c r="AH36" s="118">
        <v>0</v>
      </c>
      <c r="AI36" s="118">
        <v>0</v>
      </c>
      <c r="AJ36" s="118">
        <v>-98</v>
      </c>
      <c r="AK36" s="118">
        <v>-98</v>
      </c>
      <c r="AL36" s="118">
        <v>-98</v>
      </c>
      <c r="AM36" s="200">
        <v>43902</v>
      </c>
      <c r="AN36" s="194">
        <v>43924</v>
      </c>
      <c r="AO36" s="118">
        <f t="shared" si="34"/>
        <v>23</v>
      </c>
      <c r="AP36" s="118">
        <v>1</v>
      </c>
      <c r="AQ36" s="118">
        <v>1</v>
      </c>
      <c r="AR36" s="118">
        <v>1</v>
      </c>
      <c r="AS36" s="118">
        <f t="shared" si="3"/>
        <v>8</v>
      </c>
      <c r="AT36" s="200">
        <v>43895</v>
      </c>
      <c r="AU36" s="118">
        <f t="shared" si="4"/>
        <v>7</v>
      </c>
      <c r="AV36" s="200">
        <v>43895</v>
      </c>
      <c r="AW36" s="118">
        <v>-99</v>
      </c>
      <c r="AX36" s="194">
        <v>43914</v>
      </c>
      <c r="AY36" s="118">
        <v>1</v>
      </c>
      <c r="AZ36" s="118">
        <v>1</v>
      </c>
      <c r="BA36" s="118">
        <v>1</v>
      </c>
      <c r="BB36" s="118">
        <v>0</v>
      </c>
      <c r="BC36" s="118">
        <v>1</v>
      </c>
      <c r="BD36" s="118">
        <v>0</v>
      </c>
      <c r="BE36" s="118">
        <v>0</v>
      </c>
      <c r="BF36" s="118">
        <v>0</v>
      </c>
      <c r="BG36" s="118">
        <v>0</v>
      </c>
      <c r="BH36" s="118">
        <v>5</v>
      </c>
      <c r="BI36" s="118" t="s">
        <v>316</v>
      </c>
      <c r="BJ36" s="118"/>
      <c r="BK36" s="118"/>
      <c r="BL36" s="118"/>
      <c r="BM36" s="118"/>
      <c r="BN36" s="118"/>
      <c r="BO36" s="118"/>
      <c r="BP36" s="118">
        <v>0</v>
      </c>
      <c r="BQ36" s="118">
        <v>0</v>
      </c>
      <c r="BR36" s="118">
        <v>0</v>
      </c>
      <c r="BS36" s="118">
        <v>0</v>
      </c>
      <c r="BT36" s="118">
        <v>1</v>
      </c>
      <c r="BU36" s="118">
        <v>0</v>
      </c>
      <c r="BV36" s="118">
        <v>0</v>
      </c>
      <c r="BW36" s="118">
        <f t="shared" si="5"/>
        <v>1</v>
      </c>
      <c r="BX36" s="118">
        <f t="shared" si="36"/>
        <v>20</v>
      </c>
      <c r="BY36" s="183">
        <f t="shared" si="35"/>
        <v>0</v>
      </c>
      <c r="BZ36" s="118">
        <f t="shared" si="37"/>
        <v>0</v>
      </c>
      <c r="CA36" s="118">
        <v>1</v>
      </c>
      <c r="CB36" s="118">
        <v>1</v>
      </c>
      <c r="CC36" s="118">
        <v>1</v>
      </c>
      <c r="CD36" s="118">
        <v>1</v>
      </c>
      <c r="CE36" s="118">
        <v>1</v>
      </c>
      <c r="CF36" s="118">
        <v>1</v>
      </c>
      <c r="CG36" s="118">
        <v>1</v>
      </c>
      <c r="CH36" s="118">
        <v>-99</v>
      </c>
      <c r="CI36" s="118">
        <v>0</v>
      </c>
      <c r="CJ36" s="118">
        <v>0</v>
      </c>
      <c r="CK36" s="118">
        <v>1</v>
      </c>
      <c r="CL36" s="118"/>
      <c r="CM36" s="194">
        <v>43955</v>
      </c>
      <c r="CN36" s="194">
        <v>43958</v>
      </c>
      <c r="CO36" s="196">
        <f t="shared" si="38"/>
        <v>43958</v>
      </c>
      <c r="CP36" s="197">
        <f t="shared" si="6"/>
        <v>1</v>
      </c>
      <c r="CQ36" s="197">
        <f t="shared" si="7"/>
        <v>34</v>
      </c>
      <c r="CR36" s="118">
        <v>0</v>
      </c>
      <c r="CS36" s="118">
        <v>1</v>
      </c>
      <c r="CT36" s="118">
        <v>-997</v>
      </c>
      <c r="CU36" s="183">
        <v>0</v>
      </c>
      <c r="CV36" s="183">
        <v>0</v>
      </c>
      <c r="CW36" s="187" t="s">
        <v>383</v>
      </c>
      <c r="CX36" s="187"/>
      <c r="CY36" s="187" t="s">
        <v>403</v>
      </c>
      <c r="CZ36" s="118"/>
      <c r="DA36" s="118">
        <v>-99</v>
      </c>
      <c r="DB36" s="118">
        <v>342</v>
      </c>
      <c r="DC36" s="118">
        <v>-99</v>
      </c>
      <c r="DD36" s="118">
        <v>-98</v>
      </c>
      <c r="DE36" s="118">
        <v>-98</v>
      </c>
      <c r="DF36" s="118">
        <v>-98</v>
      </c>
      <c r="DG36" s="208">
        <v>3</v>
      </c>
      <c r="DH36" s="118">
        <v>-99</v>
      </c>
      <c r="DI36" s="118">
        <v>-99</v>
      </c>
      <c r="DJ36" s="118">
        <v>-99</v>
      </c>
      <c r="DK36" s="118">
        <v>-99</v>
      </c>
      <c r="DL36" s="198">
        <v>43902</v>
      </c>
      <c r="DM36" s="198">
        <v>43924</v>
      </c>
      <c r="DN36" s="192">
        <f t="shared" si="8"/>
        <v>1</v>
      </c>
      <c r="DO36" s="192">
        <f t="shared" si="9"/>
        <v>0</v>
      </c>
      <c r="DP36" s="192">
        <f t="shared" si="10"/>
        <v>0</v>
      </c>
      <c r="DQ36" s="192">
        <f t="shared" si="11"/>
        <v>0</v>
      </c>
      <c r="DR36" s="192">
        <f t="shared" si="12"/>
        <v>1</v>
      </c>
      <c r="DS36" s="192">
        <f t="shared" si="13"/>
        <v>1</v>
      </c>
      <c r="DT36" s="192">
        <f t="shared" si="14"/>
        <v>1</v>
      </c>
      <c r="DU36" s="192">
        <f t="shared" si="15"/>
        <v>1</v>
      </c>
      <c r="DV36" s="192">
        <f t="shared" si="16"/>
        <v>1</v>
      </c>
      <c r="DW36" s="192">
        <f t="shared" si="17"/>
        <v>0</v>
      </c>
      <c r="DX36" s="192">
        <f t="shared" si="18"/>
        <v>1</v>
      </c>
      <c r="DY36" s="192">
        <f t="shared" si="19"/>
        <v>1</v>
      </c>
      <c r="DZ36" s="192">
        <f t="shared" si="20"/>
        <v>1</v>
      </c>
      <c r="EA36" s="192">
        <f t="shared" si="21"/>
        <v>0</v>
      </c>
      <c r="EB36" s="192">
        <f t="shared" si="22"/>
        <v>0</v>
      </c>
      <c r="EC36" s="192">
        <f t="shared" si="23"/>
        <v>0</v>
      </c>
      <c r="ED36" s="192">
        <f t="shared" si="24"/>
        <v>0</v>
      </c>
      <c r="EE36" s="192">
        <f t="shared" si="25"/>
        <v>0</v>
      </c>
      <c r="EF36" s="192">
        <f t="shared" si="26"/>
        <v>1</v>
      </c>
      <c r="EG36" s="192">
        <f t="shared" si="27"/>
        <v>1</v>
      </c>
      <c r="EH36" s="192">
        <f t="shared" si="28"/>
        <v>1</v>
      </c>
      <c r="EI36" s="192">
        <f t="shared" si="29"/>
        <v>1</v>
      </c>
      <c r="EJ36" s="192">
        <f t="shared" si="30"/>
        <v>0</v>
      </c>
      <c r="EK36" s="192">
        <f t="shared" si="31"/>
        <v>1</v>
      </c>
      <c r="EL36" s="192">
        <f t="shared" si="32"/>
        <v>1</v>
      </c>
      <c r="EM36" s="192">
        <f t="shared" si="33"/>
        <v>7</v>
      </c>
    </row>
    <row r="37" spans="1:143" ht="15.75" x14ac:dyDescent="0.25">
      <c r="A37" s="192">
        <v>32</v>
      </c>
      <c r="B37" s="117" t="s">
        <v>152</v>
      </c>
      <c r="C37" s="162" t="s">
        <v>193</v>
      </c>
      <c r="D37" s="193" t="s">
        <v>219</v>
      </c>
      <c r="E37" s="118">
        <v>1</v>
      </c>
      <c r="F37" s="118">
        <v>0</v>
      </c>
      <c r="G37" s="118">
        <v>1</v>
      </c>
      <c r="H37" s="118">
        <v>0</v>
      </c>
      <c r="I37" s="118">
        <v>0</v>
      </c>
      <c r="J37" s="118">
        <v>0</v>
      </c>
      <c r="K37" s="118">
        <v>1</v>
      </c>
      <c r="L37" s="118">
        <v>0</v>
      </c>
      <c r="M37" s="118">
        <v>0</v>
      </c>
      <c r="N37" s="118">
        <v>0</v>
      </c>
      <c r="O37" s="118">
        <v>-98</v>
      </c>
      <c r="P37" s="118">
        <f t="shared" si="0"/>
        <v>1</v>
      </c>
      <c r="Q37" s="118">
        <f t="shared" si="1"/>
        <v>3</v>
      </c>
      <c r="R37" s="118">
        <v>1</v>
      </c>
      <c r="S37" s="118">
        <v>1</v>
      </c>
      <c r="T37" s="118">
        <v>1</v>
      </c>
      <c r="U37" s="118">
        <v>1</v>
      </c>
      <c r="V37" s="118">
        <v>0</v>
      </c>
      <c r="W37" s="118">
        <v>1</v>
      </c>
      <c r="X37" s="118">
        <v>1</v>
      </c>
      <c r="Y37" s="118">
        <v>1</v>
      </c>
      <c r="Z37" s="118">
        <v>0</v>
      </c>
      <c r="AA37" s="118">
        <v>0</v>
      </c>
      <c r="AB37" s="118">
        <v>1</v>
      </c>
      <c r="AC37" s="118">
        <v>0</v>
      </c>
      <c r="AD37" s="118">
        <v>1</v>
      </c>
      <c r="AE37" s="118">
        <f t="shared" si="2"/>
        <v>7</v>
      </c>
      <c r="AF37" s="118">
        <v>0</v>
      </c>
      <c r="AG37" s="118">
        <v>1</v>
      </c>
      <c r="AH37" s="118">
        <v>1</v>
      </c>
      <c r="AI37" s="118">
        <v>1</v>
      </c>
      <c r="AJ37" s="118">
        <v>-98</v>
      </c>
      <c r="AK37" s="118">
        <v>-98</v>
      </c>
      <c r="AL37" s="118">
        <v>-98</v>
      </c>
      <c r="AM37" s="200">
        <v>43903</v>
      </c>
      <c r="AN37" s="194">
        <v>43924</v>
      </c>
      <c r="AO37" s="118">
        <f t="shared" si="34"/>
        <v>22</v>
      </c>
      <c r="AP37" s="118">
        <v>1</v>
      </c>
      <c r="AQ37" s="118">
        <v>1</v>
      </c>
      <c r="AR37" s="118">
        <v>1</v>
      </c>
      <c r="AS37" s="118">
        <f t="shared" si="3"/>
        <v>5</v>
      </c>
      <c r="AT37" s="200">
        <v>43894</v>
      </c>
      <c r="AU37" s="118">
        <f t="shared" si="4"/>
        <v>9</v>
      </c>
      <c r="AV37" s="200">
        <v>43894</v>
      </c>
      <c r="AW37" s="118">
        <v>-99</v>
      </c>
      <c r="AX37" s="194">
        <v>43951</v>
      </c>
      <c r="AY37" s="118">
        <v>1</v>
      </c>
      <c r="AZ37" s="118">
        <v>1</v>
      </c>
      <c r="BA37" s="118">
        <v>1</v>
      </c>
      <c r="BB37" s="118">
        <v>0</v>
      </c>
      <c r="BC37" s="118">
        <v>1</v>
      </c>
      <c r="BD37" s="118">
        <v>0</v>
      </c>
      <c r="BE37" s="118">
        <v>0</v>
      </c>
      <c r="BF37" s="118">
        <v>0</v>
      </c>
      <c r="BG37" s="118">
        <v>1</v>
      </c>
      <c r="BH37" s="118">
        <v>1</v>
      </c>
      <c r="BI37" s="118" t="s">
        <v>317</v>
      </c>
      <c r="BJ37" s="118"/>
      <c r="BK37" s="118"/>
      <c r="BL37" s="118"/>
      <c r="BM37" s="118"/>
      <c r="BN37" s="118"/>
      <c r="BO37" s="118"/>
      <c r="BP37" s="118">
        <v>-99</v>
      </c>
      <c r="BQ37" s="118">
        <v>-99</v>
      </c>
      <c r="BR37" s="118">
        <v>-99</v>
      </c>
      <c r="BS37" s="118">
        <v>-99</v>
      </c>
      <c r="BT37" s="118">
        <v>-99</v>
      </c>
      <c r="BU37" s="118">
        <v>-99</v>
      </c>
      <c r="BV37" s="118">
        <v>-99</v>
      </c>
      <c r="BW37" s="118">
        <f t="shared" si="5"/>
        <v>0</v>
      </c>
      <c r="BX37" s="118">
        <f t="shared" si="36"/>
        <v>58</v>
      </c>
      <c r="BY37" s="183">
        <f t="shared" si="35"/>
        <v>1</v>
      </c>
      <c r="BZ37" s="118">
        <f t="shared" si="37"/>
        <v>1</v>
      </c>
      <c r="CA37" s="118">
        <v>2</v>
      </c>
      <c r="CB37" s="118">
        <v>1</v>
      </c>
      <c r="CC37" s="118">
        <v>1</v>
      </c>
      <c r="CD37" s="118">
        <v>1</v>
      </c>
      <c r="CE37" s="118">
        <v>1</v>
      </c>
      <c r="CF37" s="118">
        <v>1</v>
      </c>
      <c r="CG37" s="118">
        <v>-97</v>
      </c>
      <c r="CH37" s="118">
        <v>-98</v>
      </c>
      <c r="CI37" s="118">
        <v>-98</v>
      </c>
      <c r="CJ37" s="118">
        <v>-98</v>
      </c>
      <c r="CK37" s="118">
        <v>1</v>
      </c>
      <c r="CL37" s="118"/>
      <c r="CM37" s="118"/>
      <c r="CN37" s="194">
        <v>43951</v>
      </c>
      <c r="CO37" s="196">
        <f t="shared" si="38"/>
        <v>43951</v>
      </c>
      <c r="CP37" s="197">
        <f t="shared" si="6"/>
        <v>1</v>
      </c>
      <c r="CQ37" s="197">
        <f t="shared" si="7"/>
        <v>27</v>
      </c>
      <c r="CR37" s="118">
        <v>0</v>
      </c>
      <c r="CS37" s="118">
        <v>1</v>
      </c>
      <c r="CT37" s="118">
        <v>-997</v>
      </c>
      <c r="CU37" s="183">
        <v>1</v>
      </c>
      <c r="CV37" s="183">
        <v>1</v>
      </c>
      <c r="CW37" s="187" t="s">
        <v>388</v>
      </c>
      <c r="CX37" s="187"/>
      <c r="CY37" s="187" t="s">
        <v>401</v>
      </c>
      <c r="CZ37" s="118"/>
      <c r="DA37" s="118">
        <v>0</v>
      </c>
      <c r="DB37" s="118">
        <v>-98</v>
      </c>
      <c r="DC37" s="118">
        <v>-98</v>
      </c>
      <c r="DD37" s="118">
        <v>-98</v>
      </c>
      <c r="DE37" s="118">
        <v>-98</v>
      </c>
      <c r="DF37" s="118">
        <v>-98</v>
      </c>
      <c r="DG37" s="208">
        <v>-98</v>
      </c>
      <c r="DH37" s="118">
        <v>-98</v>
      </c>
      <c r="DI37" s="118">
        <v>-98</v>
      </c>
      <c r="DJ37" s="118">
        <v>-98</v>
      </c>
      <c r="DK37" s="118">
        <v>-98</v>
      </c>
      <c r="DL37" s="198">
        <v>43903</v>
      </c>
      <c r="DM37" s="198">
        <v>43924</v>
      </c>
      <c r="DN37" s="192">
        <f t="shared" si="8"/>
        <v>1</v>
      </c>
      <c r="DO37" s="192">
        <f t="shared" si="9"/>
        <v>0</v>
      </c>
      <c r="DP37" s="192">
        <f t="shared" si="10"/>
        <v>1</v>
      </c>
      <c r="DQ37" s="192">
        <f t="shared" si="11"/>
        <v>1</v>
      </c>
      <c r="DR37" s="192">
        <f t="shared" si="12"/>
        <v>1</v>
      </c>
      <c r="DS37" s="192">
        <f t="shared" si="13"/>
        <v>1</v>
      </c>
      <c r="DT37" s="192">
        <f t="shared" si="14"/>
        <v>1</v>
      </c>
      <c r="DU37" s="192">
        <f t="shared" si="15"/>
        <v>1</v>
      </c>
      <c r="DV37" s="192">
        <f t="shared" si="16"/>
        <v>1</v>
      </c>
      <c r="DW37" s="192">
        <f t="shared" si="17"/>
        <v>0</v>
      </c>
      <c r="DX37" s="192">
        <f t="shared" si="18"/>
        <v>1</v>
      </c>
      <c r="DY37" s="192">
        <f t="shared" si="19"/>
        <v>1</v>
      </c>
      <c r="DZ37" s="192">
        <f t="shared" si="20"/>
        <v>1</v>
      </c>
      <c r="EA37" s="192">
        <f t="shared" si="21"/>
        <v>0</v>
      </c>
      <c r="EB37" s="192">
        <f t="shared" si="22"/>
        <v>0</v>
      </c>
      <c r="EC37" s="192">
        <f t="shared" si="23"/>
        <v>1</v>
      </c>
      <c r="ED37" s="192">
        <f t="shared" si="24"/>
        <v>0</v>
      </c>
      <c r="EE37" s="192">
        <f t="shared" si="25"/>
        <v>0</v>
      </c>
      <c r="EF37" s="192">
        <f t="shared" si="26"/>
        <v>1</v>
      </c>
      <c r="EG37" s="192">
        <f t="shared" si="27"/>
        <v>1</v>
      </c>
      <c r="EH37" s="192">
        <f t="shared" si="28"/>
        <v>1</v>
      </c>
      <c r="EI37" s="192">
        <f t="shared" si="29"/>
        <v>1</v>
      </c>
      <c r="EJ37" s="192">
        <f t="shared" si="30"/>
        <v>1</v>
      </c>
      <c r="EK37" s="192">
        <f t="shared" si="31"/>
        <v>1</v>
      </c>
      <c r="EL37" s="192">
        <f t="shared" si="32"/>
        <v>1</v>
      </c>
      <c r="EM37" s="192">
        <f t="shared" si="33"/>
        <v>10</v>
      </c>
    </row>
    <row r="38" spans="1:143" ht="15.75" x14ac:dyDescent="0.25">
      <c r="A38" s="192">
        <v>33</v>
      </c>
      <c r="B38" s="117" t="s">
        <v>153</v>
      </c>
      <c r="C38" s="162" t="s">
        <v>194</v>
      </c>
      <c r="D38" s="193" t="s">
        <v>220</v>
      </c>
      <c r="E38" s="118">
        <v>1</v>
      </c>
      <c r="F38" s="118">
        <v>0</v>
      </c>
      <c r="G38" s="118">
        <v>1</v>
      </c>
      <c r="H38" s="118">
        <v>0</v>
      </c>
      <c r="I38" s="118">
        <v>0</v>
      </c>
      <c r="J38" s="118">
        <v>0</v>
      </c>
      <c r="K38" s="118">
        <v>1</v>
      </c>
      <c r="L38" s="118">
        <v>0</v>
      </c>
      <c r="M38" s="118">
        <v>0</v>
      </c>
      <c r="N38" s="118">
        <v>0</v>
      </c>
      <c r="O38" s="118">
        <v>-98</v>
      </c>
      <c r="P38" s="118">
        <f t="shared" si="0"/>
        <v>1</v>
      </c>
      <c r="Q38" s="118">
        <f t="shared" si="1"/>
        <v>3</v>
      </c>
      <c r="R38" s="118">
        <v>1</v>
      </c>
      <c r="S38" s="118">
        <v>1</v>
      </c>
      <c r="T38" s="118">
        <v>1</v>
      </c>
      <c r="U38" s="118">
        <v>1</v>
      </c>
      <c r="V38" s="118">
        <v>0</v>
      </c>
      <c r="W38" s="118">
        <v>1</v>
      </c>
      <c r="X38" s="118">
        <v>1</v>
      </c>
      <c r="Y38" s="118">
        <v>1</v>
      </c>
      <c r="Z38" s="118">
        <v>0</v>
      </c>
      <c r="AA38" s="118">
        <v>0</v>
      </c>
      <c r="AB38" s="118">
        <v>0</v>
      </c>
      <c r="AC38" s="118">
        <v>0</v>
      </c>
      <c r="AD38" s="118">
        <v>1</v>
      </c>
      <c r="AE38" s="118">
        <f t="shared" si="2"/>
        <v>7</v>
      </c>
      <c r="AF38" s="118">
        <v>1</v>
      </c>
      <c r="AG38" s="118">
        <v>1</v>
      </c>
      <c r="AH38" s="118">
        <v>0</v>
      </c>
      <c r="AI38" s="118">
        <v>1</v>
      </c>
      <c r="AJ38" s="118">
        <v>1</v>
      </c>
      <c r="AK38" s="118">
        <v>1</v>
      </c>
      <c r="AL38" s="118">
        <v>0</v>
      </c>
      <c r="AM38" s="200">
        <v>43892</v>
      </c>
      <c r="AN38" s="194">
        <v>43959</v>
      </c>
      <c r="AO38" s="118">
        <f t="shared" si="34"/>
        <v>68</v>
      </c>
      <c r="AP38" s="118">
        <v>1</v>
      </c>
      <c r="AQ38" s="118">
        <v>1</v>
      </c>
      <c r="AR38" s="118">
        <v>1</v>
      </c>
      <c r="AS38" s="118">
        <f t="shared" si="3"/>
        <v>6</v>
      </c>
      <c r="AT38" s="200">
        <v>43885</v>
      </c>
      <c r="AU38" s="118">
        <f t="shared" si="4"/>
        <v>7</v>
      </c>
      <c r="AV38" s="118">
        <v>-99</v>
      </c>
      <c r="AW38" s="118">
        <v>-99</v>
      </c>
      <c r="AX38" s="194">
        <v>43937</v>
      </c>
      <c r="AY38" s="118">
        <v>0</v>
      </c>
      <c r="AZ38" s="118">
        <v>1</v>
      </c>
      <c r="BA38" s="118">
        <v>1</v>
      </c>
      <c r="BB38" s="118">
        <v>0</v>
      </c>
      <c r="BC38" s="118">
        <v>1</v>
      </c>
      <c r="BD38" s="118">
        <v>0</v>
      </c>
      <c r="BE38" s="118">
        <v>0</v>
      </c>
      <c r="BF38" s="118">
        <v>0</v>
      </c>
      <c r="BG38" s="118">
        <v>1</v>
      </c>
      <c r="BH38" s="118">
        <v>2</v>
      </c>
      <c r="BI38" s="118" t="s">
        <v>318</v>
      </c>
      <c r="BJ38" s="118"/>
      <c r="BK38" s="118"/>
      <c r="BL38" s="118"/>
      <c r="BM38" s="118"/>
      <c r="BN38" s="118"/>
      <c r="BO38" s="118"/>
      <c r="BP38" s="118">
        <v>0</v>
      </c>
      <c r="BQ38" s="118">
        <v>1</v>
      </c>
      <c r="BR38" s="118">
        <v>0</v>
      </c>
      <c r="BS38" s="118">
        <v>0</v>
      </c>
      <c r="BT38" s="118">
        <v>0</v>
      </c>
      <c r="BU38" s="118">
        <v>0</v>
      </c>
      <c r="BV38" s="118">
        <v>0</v>
      </c>
      <c r="BW38" s="118">
        <f t="shared" si="5"/>
        <v>1</v>
      </c>
      <c r="BX38" s="118">
        <f t="shared" si="36"/>
        <v>53</v>
      </c>
      <c r="BY38" s="183">
        <f t="shared" si="35"/>
        <v>1</v>
      </c>
      <c r="BZ38" s="118">
        <f t="shared" si="37"/>
        <v>0</v>
      </c>
      <c r="CA38" s="118">
        <v>1</v>
      </c>
      <c r="CB38" s="118">
        <v>1</v>
      </c>
      <c r="CC38" s="118">
        <v>1</v>
      </c>
      <c r="CD38" s="118">
        <v>1</v>
      </c>
      <c r="CE38" s="118">
        <v>1</v>
      </c>
      <c r="CF38" s="118">
        <v>1</v>
      </c>
      <c r="CG38" s="118">
        <v>1</v>
      </c>
      <c r="CH38" s="118">
        <v>-98</v>
      </c>
      <c r="CI38" s="118">
        <v>1</v>
      </c>
      <c r="CJ38" s="118">
        <v>1</v>
      </c>
      <c r="CK38" s="118">
        <v>1</v>
      </c>
      <c r="CL38" s="118"/>
      <c r="CM38" s="118"/>
      <c r="CN38" s="194">
        <v>43998</v>
      </c>
      <c r="CO38" s="196">
        <f t="shared" si="38"/>
        <v>43998</v>
      </c>
      <c r="CP38" s="197">
        <f t="shared" si="6"/>
        <v>1</v>
      </c>
      <c r="CQ38" s="197">
        <f t="shared" si="7"/>
        <v>39</v>
      </c>
      <c r="CR38" s="118">
        <v>0</v>
      </c>
      <c r="CS38" s="118">
        <v>1</v>
      </c>
      <c r="CT38" s="118">
        <v>-997</v>
      </c>
      <c r="CU38" s="183">
        <v>0</v>
      </c>
      <c r="CV38" s="183">
        <v>0</v>
      </c>
      <c r="CW38" s="187" t="s">
        <v>373</v>
      </c>
      <c r="CX38" s="187"/>
      <c r="CY38" s="187" t="s">
        <v>403</v>
      </c>
      <c r="CZ38" s="118"/>
      <c r="DA38" s="118">
        <v>-99</v>
      </c>
      <c r="DB38" s="118">
        <v>-98</v>
      </c>
      <c r="DC38" s="118">
        <v>-99</v>
      </c>
      <c r="DD38" s="118">
        <v>874</v>
      </c>
      <c r="DE38" s="118">
        <v>-98</v>
      </c>
      <c r="DF38" s="118">
        <v>-98</v>
      </c>
      <c r="DG38" s="208">
        <v>30</v>
      </c>
      <c r="DH38" s="118">
        <v>-99</v>
      </c>
      <c r="DI38" s="118">
        <v>-99</v>
      </c>
      <c r="DJ38" s="118">
        <v>-99</v>
      </c>
      <c r="DK38" s="118">
        <v>-99</v>
      </c>
      <c r="DL38" s="198">
        <v>43892</v>
      </c>
      <c r="DM38" s="198">
        <v>43959</v>
      </c>
      <c r="DN38" s="192">
        <f t="shared" si="8"/>
        <v>1</v>
      </c>
      <c r="DO38" s="192">
        <f t="shared" si="9"/>
        <v>0</v>
      </c>
      <c r="DP38" s="192">
        <f t="shared" si="10"/>
        <v>1</v>
      </c>
      <c r="DQ38" s="192">
        <f t="shared" si="11"/>
        <v>1</v>
      </c>
      <c r="DR38" s="192">
        <f t="shared" si="12"/>
        <v>1</v>
      </c>
      <c r="DS38" s="192">
        <f t="shared" si="13"/>
        <v>1</v>
      </c>
      <c r="DT38" s="192">
        <f t="shared" si="14"/>
        <v>1</v>
      </c>
      <c r="DU38" s="192">
        <f t="shared" si="15"/>
        <v>1</v>
      </c>
      <c r="DV38" s="192">
        <f t="shared" si="16"/>
        <v>1</v>
      </c>
      <c r="DW38" s="192">
        <f t="shared" si="17"/>
        <v>0</v>
      </c>
      <c r="DX38" s="192">
        <f t="shared" si="18"/>
        <v>1</v>
      </c>
      <c r="DY38" s="192">
        <f t="shared" si="19"/>
        <v>1</v>
      </c>
      <c r="DZ38" s="192">
        <f t="shared" si="20"/>
        <v>1</v>
      </c>
      <c r="EA38" s="192">
        <f t="shared" si="21"/>
        <v>0</v>
      </c>
      <c r="EB38" s="192">
        <f t="shared" si="22"/>
        <v>0</v>
      </c>
      <c r="EC38" s="192">
        <f t="shared" si="23"/>
        <v>0</v>
      </c>
      <c r="ED38" s="192">
        <f t="shared" si="24"/>
        <v>0</v>
      </c>
      <c r="EE38" s="192">
        <f t="shared" si="25"/>
        <v>0</v>
      </c>
      <c r="EF38" s="192">
        <f t="shared" si="26"/>
        <v>1</v>
      </c>
      <c r="EG38" s="192">
        <f t="shared" si="27"/>
        <v>1</v>
      </c>
      <c r="EH38" s="192">
        <f t="shared" si="28"/>
        <v>1</v>
      </c>
      <c r="EI38" s="192">
        <f t="shared" si="29"/>
        <v>1</v>
      </c>
      <c r="EJ38" s="192">
        <f t="shared" si="30"/>
        <v>0</v>
      </c>
      <c r="EK38" s="192">
        <f t="shared" si="31"/>
        <v>1</v>
      </c>
      <c r="EL38" s="192">
        <f t="shared" si="32"/>
        <v>1</v>
      </c>
      <c r="EM38" s="192">
        <f t="shared" si="33"/>
        <v>9</v>
      </c>
    </row>
    <row r="39" spans="1:143" ht="15.75" x14ac:dyDescent="0.25">
      <c r="A39" s="192">
        <v>34</v>
      </c>
      <c r="B39" s="117" t="s">
        <v>154</v>
      </c>
      <c r="C39" s="162" t="s">
        <v>195</v>
      </c>
      <c r="D39" s="193" t="s">
        <v>221</v>
      </c>
      <c r="E39" s="118">
        <v>0</v>
      </c>
      <c r="F39" s="118">
        <v>0</v>
      </c>
      <c r="G39" s="118">
        <v>1</v>
      </c>
      <c r="H39" s="118">
        <v>0</v>
      </c>
      <c r="I39" s="118">
        <v>0</v>
      </c>
      <c r="J39" s="118">
        <v>1</v>
      </c>
      <c r="K39" s="118">
        <v>1</v>
      </c>
      <c r="L39" s="118">
        <v>0</v>
      </c>
      <c r="M39" s="118">
        <v>0</v>
      </c>
      <c r="N39" s="118">
        <v>0</v>
      </c>
      <c r="O39" s="118">
        <v>-98</v>
      </c>
      <c r="P39" s="118">
        <f t="shared" si="0"/>
        <v>0</v>
      </c>
      <c r="Q39" s="118">
        <f t="shared" si="1"/>
        <v>3</v>
      </c>
      <c r="R39" s="118">
        <v>1</v>
      </c>
      <c r="S39" s="118">
        <v>1</v>
      </c>
      <c r="T39" s="118">
        <v>1</v>
      </c>
      <c r="U39" s="118">
        <v>1</v>
      </c>
      <c r="V39" s="118">
        <v>0</v>
      </c>
      <c r="W39" s="118">
        <v>1</v>
      </c>
      <c r="X39" s="118">
        <v>0</v>
      </c>
      <c r="Y39" s="118">
        <v>1</v>
      </c>
      <c r="Z39" s="118">
        <v>0</v>
      </c>
      <c r="AA39" s="118">
        <v>0</v>
      </c>
      <c r="AB39" s="118">
        <v>0</v>
      </c>
      <c r="AC39" s="118">
        <v>0</v>
      </c>
      <c r="AD39" s="118">
        <v>1</v>
      </c>
      <c r="AE39" s="118">
        <f t="shared" si="2"/>
        <v>6</v>
      </c>
      <c r="AF39" s="118">
        <v>1</v>
      </c>
      <c r="AG39" s="118">
        <v>1</v>
      </c>
      <c r="AH39" s="118">
        <v>0</v>
      </c>
      <c r="AI39" s="118">
        <v>1</v>
      </c>
      <c r="AJ39" s="118">
        <v>-98</v>
      </c>
      <c r="AK39" s="118">
        <v>-98</v>
      </c>
      <c r="AL39" s="118">
        <v>-98</v>
      </c>
      <c r="AM39" s="200">
        <v>43907</v>
      </c>
      <c r="AN39" s="194">
        <v>43963</v>
      </c>
      <c r="AO39" s="118">
        <f t="shared" si="34"/>
        <v>57</v>
      </c>
      <c r="AP39" s="118">
        <v>1</v>
      </c>
      <c r="AQ39" s="118">
        <v>1</v>
      </c>
      <c r="AR39" s="118">
        <v>0</v>
      </c>
      <c r="AS39" s="118">
        <f t="shared" si="3"/>
        <v>7</v>
      </c>
      <c r="AT39" s="200">
        <v>43893</v>
      </c>
      <c r="AU39" s="118">
        <f t="shared" si="4"/>
        <v>14</v>
      </c>
      <c r="AV39" s="200">
        <v>43893</v>
      </c>
      <c r="AW39" s="118">
        <v>-99</v>
      </c>
      <c r="AX39" s="194">
        <v>43938</v>
      </c>
      <c r="AY39" s="118">
        <v>1</v>
      </c>
      <c r="AZ39" s="118">
        <v>1</v>
      </c>
      <c r="BA39" s="118">
        <v>1</v>
      </c>
      <c r="BB39" s="118">
        <v>0</v>
      </c>
      <c r="BC39" s="118">
        <v>1</v>
      </c>
      <c r="BD39" s="118">
        <v>0</v>
      </c>
      <c r="BE39" s="118">
        <v>0</v>
      </c>
      <c r="BF39" s="118">
        <v>0</v>
      </c>
      <c r="BG39" s="118">
        <v>0</v>
      </c>
      <c r="BH39" s="118">
        <v>4</v>
      </c>
      <c r="BI39" s="118" t="s">
        <v>319</v>
      </c>
      <c r="BJ39" s="118"/>
      <c r="BK39" s="118"/>
      <c r="BL39" s="118"/>
      <c r="BM39" s="118"/>
      <c r="BN39" s="118"/>
      <c r="BO39" s="118"/>
      <c r="BP39" s="118">
        <v>0</v>
      </c>
      <c r="BQ39" s="118">
        <v>0</v>
      </c>
      <c r="BR39" s="118">
        <v>0</v>
      </c>
      <c r="BS39" s="118">
        <v>0</v>
      </c>
      <c r="BT39" s="118">
        <v>1</v>
      </c>
      <c r="BU39" s="118">
        <v>0</v>
      </c>
      <c r="BV39" s="118">
        <v>0</v>
      </c>
      <c r="BW39" s="118">
        <f t="shared" si="5"/>
        <v>1</v>
      </c>
      <c r="BX39" s="118">
        <f t="shared" si="36"/>
        <v>46</v>
      </c>
      <c r="BY39" s="183">
        <f t="shared" si="35"/>
        <v>1</v>
      </c>
      <c r="BZ39" s="118">
        <f t="shared" si="37"/>
        <v>0</v>
      </c>
      <c r="CA39" s="118">
        <v>1</v>
      </c>
      <c r="CB39" s="118">
        <v>1</v>
      </c>
      <c r="CC39" s="118">
        <v>1</v>
      </c>
      <c r="CD39" s="118">
        <v>1</v>
      </c>
      <c r="CE39" s="118">
        <v>1</v>
      </c>
      <c r="CF39" s="118">
        <v>1</v>
      </c>
      <c r="CG39" s="118">
        <v>1</v>
      </c>
      <c r="CH39" s="118">
        <v>-98</v>
      </c>
      <c r="CI39" s="118">
        <v>0</v>
      </c>
      <c r="CJ39" s="118">
        <v>0</v>
      </c>
      <c r="CK39" s="118">
        <v>1</v>
      </c>
      <c r="CL39" s="194">
        <v>43969</v>
      </c>
      <c r="CM39" s="118"/>
      <c r="CN39" s="194">
        <v>43969</v>
      </c>
      <c r="CO39" s="196">
        <f t="shared" si="38"/>
        <v>43969</v>
      </c>
      <c r="CP39" s="197">
        <f t="shared" si="6"/>
        <v>1</v>
      </c>
      <c r="CQ39" s="197">
        <f t="shared" si="7"/>
        <v>6</v>
      </c>
      <c r="CR39" s="118">
        <v>0</v>
      </c>
      <c r="CS39" s="118">
        <v>1</v>
      </c>
      <c r="CT39" s="118">
        <v>-997</v>
      </c>
      <c r="CU39" s="183">
        <v>0</v>
      </c>
      <c r="CV39" s="183">
        <v>0</v>
      </c>
      <c r="CW39" s="187" t="s">
        <v>384</v>
      </c>
      <c r="CX39" s="187"/>
      <c r="CY39" s="187" t="s">
        <v>403</v>
      </c>
      <c r="CZ39" s="118"/>
      <c r="DA39" s="118">
        <v>-99</v>
      </c>
      <c r="DB39" s="118">
        <v>1214</v>
      </c>
      <c r="DC39" s="118">
        <v>-99</v>
      </c>
      <c r="DD39" s="118">
        <v>-98</v>
      </c>
      <c r="DE39" s="118">
        <v>-99</v>
      </c>
      <c r="DF39" s="118">
        <v>-99</v>
      </c>
      <c r="DG39" s="118">
        <v>-99</v>
      </c>
      <c r="DH39" s="118">
        <v>-99</v>
      </c>
      <c r="DI39" s="118">
        <v>-99</v>
      </c>
      <c r="DJ39" s="118">
        <v>-99</v>
      </c>
      <c r="DK39" s="118">
        <v>-99</v>
      </c>
      <c r="DL39" s="198">
        <v>43900</v>
      </c>
      <c r="DM39" s="198">
        <v>43951</v>
      </c>
      <c r="DN39" s="192">
        <f t="shared" si="8"/>
        <v>1</v>
      </c>
      <c r="DO39" s="192">
        <f t="shared" si="9"/>
        <v>0</v>
      </c>
      <c r="DP39" s="192">
        <f t="shared" si="10"/>
        <v>1</v>
      </c>
      <c r="DQ39" s="192">
        <f t="shared" si="11"/>
        <v>0</v>
      </c>
      <c r="DR39" s="192">
        <f t="shared" si="12"/>
        <v>0</v>
      </c>
      <c r="DS39" s="192">
        <f t="shared" si="13"/>
        <v>1</v>
      </c>
      <c r="DT39" s="192">
        <f t="shared" si="14"/>
        <v>1</v>
      </c>
      <c r="DU39" s="192">
        <f t="shared" si="15"/>
        <v>1</v>
      </c>
      <c r="DV39" s="192">
        <f t="shared" si="16"/>
        <v>1</v>
      </c>
      <c r="DW39" s="192">
        <f t="shared" si="17"/>
        <v>0</v>
      </c>
      <c r="DX39" s="192">
        <f t="shared" si="18"/>
        <v>1</v>
      </c>
      <c r="DY39" s="192">
        <f t="shared" si="19"/>
        <v>0</v>
      </c>
      <c r="DZ39" s="192">
        <f t="shared" si="20"/>
        <v>1</v>
      </c>
      <c r="EA39" s="192">
        <f t="shared" si="21"/>
        <v>0</v>
      </c>
      <c r="EB39" s="192">
        <f t="shared" si="22"/>
        <v>0</v>
      </c>
      <c r="EC39" s="192">
        <f t="shared" si="23"/>
        <v>0</v>
      </c>
      <c r="ED39" s="192">
        <f t="shared" si="24"/>
        <v>0</v>
      </c>
      <c r="EE39" s="192">
        <f t="shared" si="25"/>
        <v>0</v>
      </c>
      <c r="EF39" s="192">
        <f t="shared" si="26"/>
        <v>1</v>
      </c>
      <c r="EG39" s="192">
        <f t="shared" si="27"/>
        <v>1</v>
      </c>
      <c r="EH39" s="192">
        <f t="shared" si="28"/>
        <v>0</v>
      </c>
      <c r="EI39" s="192">
        <f t="shared" si="29"/>
        <v>1</v>
      </c>
      <c r="EJ39" s="192">
        <f t="shared" si="30"/>
        <v>1</v>
      </c>
      <c r="EK39" s="192">
        <f t="shared" si="31"/>
        <v>1</v>
      </c>
      <c r="EL39" s="192">
        <f t="shared" si="32"/>
        <v>1</v>
      </c>
      <c r="EM39" s="192">
        <f t="shared" si="33"/>
        <v>7</v>
      </c>
    </row>
    <row r="40" spans="1:143" ht="15.75" x14ac:dyDescent="0.25">
      <c r="A40" s="192">
        <v>35</v>
      </c>
      <c r="B40" s="117" t="s">
        <v>155</v>
      </c>
      <c r="C40" s="162" t="s">
        <v>196</v>
      </c>
      <c r="D40" s="193" t="s">
        <v>222</v>
      </c>
      <c r="E40" s="118">
        <v>0</v>
      </c>
      <c r="F40" s="118">
        <v>0</v>
      </c>
      <c r="G40" s="118">
        <v>1</v>
      </c>
      <c r="H40" s="118">
        <v>0</v>
      </c>
      <c r="I40" s="118">
        <v>0</v>
      </c>
      <c r="J40" s="118">
        <v>0</v>
      </c>
      <c r="K40" s="118">
        <v>1</v>
      </c>
      <c r="L40" s="118">
        <v>0</v>
      </c>
      <c r="M40" s="118">
        <v>0</v>
      </c>
      <c r="N40" s="118">
        <v>0</v>
      </c>
      <c r="O40" s="118">
        <v>-98</v>
      </c>
      <c r="P40" s="118">
        <f t="shared" si="0"/>
        <v>0</v>
      </c>
      <c r="Q40" s="118">
        <f t="shared" si="1"/>
        <v>2</v>
      </c>
      <c r="R40" s="118">
        <v>1</v>
      </c>
      <c r="S40" s="118">
        <v>1</v>
      </c>
      <c r="T40" s="118">
        <v>1</v>
      </c>
      <c r="U40" s="118">
        <v>1</v>
      </c>
      <c r="V40" s="118">
        <v>0</v>
      </c>
      <c r="W40" s="118">
        <v>1</v>
      </c>
      <c r="X40" s="118">
        <v>1</v>
      </c>
      <c r="Y40" s="118">
        <v>1</v>
      </c>
      <c r="Z40" s="118">
        <v>1</v>
      </c>
      <c r="AA40" s="118">
        <v>0</v>
      </c>
      <c r="AB40" s="118">
        <v>0</v>
      </c>
      <c r="AC40" s="118">
        <v>0</v>
      </c>
      <c r="AD40" s="118">
        <v>1</v>
      </c>
      <c r="AE40" s="118">
        <f t="shared" si="2"/>
        <v>8</v>
      </c>
      <c r="AF40" s="118">
        <v>0</v>
      </c>
      <c r="AG40" s="118">
        <v>1</v>
      </c>
      <c r="AH40" s="118">
        <v>1</v>
      </c>
      <c r="AI40" s="118">
        <v>1</v>
      </c>
      <c r="AJ40" s="118">
        <v>-98</v>
      </c>
      <c r="AK40" s="118">
        <v>-98</v>
      </c>
      <c r="AL40" s="118">
        <v>-98</v>
      </c>
      <c r="AM40" s="200">
        <v>43958</v>
      </c>
      <c r="AN40" s="194">
        <v>43980</v>
      </c>
      <c r="AO40" s="118">
        <f t="shared" si="34"/>
        <v>23</v>
      </c>
      <c r="AP40" s="118">
        <v>1</v>
      </c>
      <c r="AQ40" s="118">
        <v>1</v>
      </c>
      <c r="AR40" s="118">
        <v>1</v>
      </c>
      <c r="AS40" s="118">
        <f t="shared" si="3"/>
        <v>4</v>
      </c>
      <c r="AT40" s="200">
        <v>43948</v>
      </c>
      <c r="AU40" s="118">
        <f t="shared" si="4"/>
        <v>10</v>
      </c>
      <c r="AV40" s="200">
        <v>43958</v>
      </c>
      <c r="AW40" s="118">
        <v>-99</v>
      </c>
      <c r="AX40" s="194">
        <v>44006</v>
      </c>
      <c r="AY40" s="118">
        <v>0</v>
      </c>
      <c r="AZ40" s="118">
        <v>0</v>
      </c>
      <c r="BA40" s="118">
        <v>1</v>
      </c>
      <c r="BB40" s="118">
        <v>1</v>
      </c>
      <c r="BC40" s="118">
        <v>1</v>
      </c>
      <c r="BD40" s="118">
        <v>0</v>
      </c>
      <c r="BE40" s="118">
        <v>0</v>
      </c>
      <c r="BF40" s="118">
        <v>0</v>
      </c>
      <c r="BG40" s="118">
        <v>0</v>
      </c>
      <c r="BH40" s="118">
        <v>1</v>
      </c>
      <c r="BI40" s="207" t="s">
        <v>320</v>
      </c>
      <c r="BJ40" s="118"/>
      <c r="BK40" s="118"/>
      <c r="BL40" s="118"/>
      <c r="BM40" s="118"/>
      <c r="BN40" s="118"/>
      <c r="BO40" s="118"/>
      <c r="BP40" s="118">
        <v>-99</v>
      </c>
      <c r="BQ40" s="118">
        <v>-99</v>
      </c>
      <c r="BR40" s="118">
        <v>-99</v>
      </c>
      <c r="BS40" s="118">
        <v>-99</v>
      </c>
      <c r="BT40" s="118">
        <v>-99</v>
      </c>
      <c r="BU40" s="118">
        <v>-99</v>
      </c>
      <c r="BV40" s="118">
        <v>-99</v>
      </c>
      <c r="BW40" s="118">
        <f t="shared" si="5"/>
        <v>0</v>
      </c>
      <c r="BX40" s="118">
        <f t="shared" si="36"/>
        <v>59</v>
      </c>
      <c r="BY40" s="183">
        <f t="shared" si="35"/>
        <v>1</v>
      </c>
      <c r="BZ40" s="118">
        <f t="shared" si="37"/>
        <v>1</v>
      </c>
      <c r="CA40" s="118">
        <v>2</v>
      </c>
      <c r="CB40" s="118">
        <v>1</v>
      </c>
      <c r="CC40" s="118">
        <v>1</v>
      </c>
      <c r="CD40" s="118">
        <v>1</v>
      </c>
      <c r="CE40" s="118">
        <v>1</v>
      </c>
      <c r="CF40" s="118">
        <v>1</v>
      </c>
      <c r="CG40" s="118">
        <v>-98</v>
      </c>
      <c r="CH40" s="118">
        <v>-97</v>
      </c>
      <c r="CI40" s="118">
        <v>-98</v>
      </c>
      <c r="CJ40" s="118">
        <v>-98</v>
      </c>
      <c r="CK40" s="118">
        <v>1</v>
      </c>
      <c r="CL40" s="118"/>
      <c r="CM40" s="118"/>
      <c r="CN40" s="194">
        <v>44007</v>
      </c>
      <c r="CO40" s="196">
        <f t="shared" si="38"/>
        <v>44007</v>
      </c>
      <c r="CP40" s="197">
        <f t="shared" si="6"/>
        <v>1</v>
      </c>
      <c r="CQ40" s="197">
        <f t="shared" si="7"/>
        <v>27</v>
      </c>
      <c r="CR40" s="118">
        <v>-997</v>
      </c>
      <c r="CS40" s="118">
        <v>1</v>
      </c>
      <c r="CT40" s="118">
        <v>0</v>
      </c>
      <c r="CU40" s="183">
        <v>1</v>
      </c>
      <c r="CV40" s="183">
        <v>1</v>
      </c>
      <c r="CW40" s="187" t="s">
        <v>389</v>
      </c>
      <c r="CX40" s="187"/>
      <c r="CY40" s="187" t="s">
        <v>398</v>
      </c>
      <c r="CZ40" s="118"/>
      <c r="DA40" s="118">
        <v>0</v>
      </c>
      <c r="DB40" s="118">
        <v>-98</v>
      </c>
      <c r="DC40" s="118">
        <v>-98</v>
      </c>
      <c r="DD40" s="118">
        <v>-98</v>
      </c>
      <c r="DE40" s="118">
        <v>-98</v>
      </c>
      <c r="DF40" s="118">
        <v>-98</v>
      </c>
      <c r="DG40" s="208">
        <v>-98</v>
      </c>
      <c r="DH40" s="118">
        <v>-98</v>
      </c>
      <c r="DI40" s="118">
        <v>-98</v>
      </c>
      <c r="DJ40" s="118">
        <v>-98</v>
      </c>
      <c r="DK40" s="118">
        <v>-98</v>
      </c>
      <c r="DL40" s="198">
        <v>43958</v>
      </c>
      <c r="DM40" s="198">
        <v>43980</v>
      </c>
      <c r="DN40" s="192">
        <f t="shared" si="8"/>
        <v>1</v>
      </c>
      <c r="DO40" s="192">
        <f t="shared" si="9"/>
        <v>0</v>
      </c>
      <c r="DP40" s="192">
        <f t="shared" si="10"/>
        <v>0</v>
      </c>
      <c r="DQ40" s="192">
        <f t="shared" si="11"/>
        <v>0</v>
      </c>
      <c r="DR40" s="192">
        <f t="shared" si="12"/>
        <v>1</v>
      </c>
      <c r="DS40" s="192">
        <f t="shared" si="13"/>
        <v>1</v>
      </c>
      <c r="DT40" s="192">
        <f t="shared" si="14"/>
        <v>1</v>
      </c>
      <c r="DU40" s="192">
        <f t="shared" si="15"/>
        <v>1</v>
      </c>
      <c r="DV40" s="192">
        <f t="shared" si="16"/>
        <v>1</v>
      </c>
      <c r="DW40" s="192">
        <f t="shared" si="17"/>
        <v>0</v>
      </c>
      <c r="DX40" s="192">
        <f t="shared" si="18"/>
        <v>1</v>
      </c>
      <c r="DY40" s="192">
        <f t="shared" si="19"/>
        <v>1</v>
      </c>
      <c r="DZ40" s="192">
        <f t="shared" si="20"/>
        <v>1</v>
      </c>
      <c r="EA40" s="192">
        <f t="shared" si="21"/>
        <v>1</v>
      </c>
      <c r="EB40" s="192">
        <f t="shared" si="22"/>
        <v>0</v>
      </c>
      <c r="EC40" s="192">
        <f t="shared" si="23"/>
        <v>0</v>
      </c>
      <c r="ED40" s="192">
        <f t="shared" si="24"/>
        <v>0</v>
      </c>
      <c r="EE40" s="192">
        <f t="shared" si="25"/>
        <v>0</v>
      </c>
      <c r="EF40" s="192">
        <f t="shared" si="26"/>
        <v>1</v>
      </c>
      <c r="EG40" s="192">
        <f t="shared" si="27"/>
        <v>1</v>
      </c>
      <c r="EH40" s="192">
        <f t="shared" si="28"/>
        <v>1</v>
      </c>
      <c r="EI40" s="192">
        <f t="shared" si="29"/>
        <v>1</v>
      </c>
      <c r="EJ40" s="192">
        <f t="shared" si="30"/>
        <v>1</v>
      </c>
      <c r="EK40" s="192">
        <f t="shared" si="31"/>
        <v>1</v>
      </c>
      <c r="EL40" s="192">
        <f t="shared" si="32"/>
        <v>1</v>
      </c>
      <c r="EM40" s="192">
        <f t="shared" si="33"/>
        <v>8</v>
      </c>
    </row>
    <row r="41" spans="1:143" ht="15.75" x14ac:dyDescent="0.25">
      <c r="A41" s="192">
        <v>36</v>
      </c>
      <c r="B41" s="117" t="s">
        <v>156</v>
      </c>
      <c r="C41" s="162" t="s">
        <v>197</v>
      </c>
      <c r="D41" s="193" t="s">
        <v>223</v>
      </c>
      <c r="E41" s="118">
        <v>0</v>
      </c>
      <c r="F41" s="118">
        <v>0</v>
      </c>
      <c r="G41" s="118">
        <v>1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  <c r="N41" s="118">
        <v>0</v>
      </c>
      <c r="O41" s="118">
        <v>-98</v>
      </c>
      <c r="P41" s="118">
        <f t="shared" si="0"/>
        <v>0</v>
      </c>
      <c r="Q41" s="118">
        <f t="shared" si="1"/>
        <v>1</v>
      </c>
      <c r="R41" s="118">
        <v>1</v>
      </c>
      <c r="S41" s="118">
        <v>1</v>
      </c>
      <c r="T41" s="118">
        <v>1</v>
      </c>
      <c r="U41" s="118">
        <v>1</v>
      </c>
      <c r="V41" s="118">
        <v>0</v>
      </c>
      <c r="W41" s="118">
        <v>1</v>
      </c>
      <c r="X41" s="118">
        <v>1</v>
      </c>
      <c r="Y41" s="118">
        <v>0</v>
      </c>
      <c r="Z41" s="118">
        <v>0</v>
      </c>
      <c r="AA41" s="118">
        <v>0</v>
      </c>
      <c r="AB41" s="118">
        <v>0</v>
      </c>
      <c r="AC41" s="118">
        <v>0</v>
      </c>
      <c r="AD41" s="118">
        <v>1</v>
      </c>
      <c r="AE41" s="118">
        <f t="shared" si="2"/>
        <v>6</v>
      </c>
      <c r="AF41" s="118">
        <v>0</v>
      </c>
      <c r="AG41" s="118">
        <v>1</v>
      </c>
      <c r="AH41" s="118">
        <v>1</v>
      </c>
      <c r="AI41" s="118">
        <v>1</v>
      </c>
      <c r="AJ41" s="118">
        <v>-98</v>
      </c>
      <c r="AK41" s="118">
        <v>-98</v>
      </c>
      <c r="AL41" s="118">
        <v>-98</v>
      </c>
      <c r="AM41" s="200">
        <v>43775</v>
      </c>
      <c r="AN41" s="194">
        <v>43798</v>
      </c>
      <c r="AO41" s="118">
        <f t="shared" si="34"/>
        <v>24</v>
      </c>
      <c r="AP41" s="118">
        <v>1</v>
      </c>
      <c r="AQ41" s="118">
        <v>1</v>
      </c>
      <c r="AR41" s="118">
        <v>1</v>
      </c>
      <c r="AS41" s="118">
        <f t="shared" si="3"/>
        <v>4</v>
      </c>
      <c r="AT41" s="200">
        <v>43768</v>
      </c>
      <c r="AU41" s="118">
        <f t="shared" si="4"/>
        <v>7</v>
      </c>
      <c r="AV41" s="200">
        <v>43775</v>
      </c>
      <c r="AW41" s="118">
        <v>-99</v>
      </c>
      <c r="AX41" s="194">
        <v>43829</v>
      </c>
      <c r="AY41" s="118">
        <v>0</v>
      </c>
      <c r="AZ41" s="118">
        <v>0</v>
      </c>
      <c r="BA41" s="118">
        <v>1</v>
      </c>
      <c r="BB41" s="118">
        <v>1</v>
      </c>
      <c r="BC41" s="118">
        <v>1</v>
      </c>
      <c r="BD41" s="118">
        <v>0</v>
      </c>
      <c r="BE41" s="118">
        <v>0</v>
      </c>
      <c r="BF41" s="118">
        <v>0</v>
      </c>
      <c r="BG41" s="118">
        <v>0</v>
      </c>
      <c r="BH41" s="118">
        <v>1</v>
      </c>
      <c r="BI41" s="207" t="s">
        <v>320</v>
      </c>
      <c r="BJ41" s="118"/>
      <c r="BK41" s="118"/>
      <c r="BL41" s="118"/>
      <c r="BM41" s="118"/>
      <c r="BN41" s="118"/>
      <c r="BO41" s="118"/>
      <c r="BP41" s="118">
        <v>-99</v>
      </c>
      <c r="BQ41" s="118">
        <v>-99</v>
      </c>
      <c r="BR41" s="118">
        <v>-99</v>
      </c>
      <c r="BS41" s="118">
        <v>-99</v>
      </c>
      <c r="BT41" s="118">
        <v>-99</v>
      </c>
      <c r="BU41" s="118">
        <v>-99</v>
      </c>
      <c r="BV41" s="118">
        <v>-99</v>
      </c>
      <c r="BW41" s="118">
        <f t="shared" si="5"/>
        <v>0</v>
      </c>
      <c r="BX41" s="118">
        <f t="shared" si="36"/>
        <v>62</v>
      </c>
      <c r="BY41" s="183">
        <f t="shared" si="35"/>
        <v>1</v>
      </c>
      <c r="BZ41" s="118">
        <f t="shared" si="37"/>
        <v>1</v>
      </c>
      <c r="CA41" s="118">
        <v>3</v>
      </c>
      <c r="CB41" s="118">
        <v>1</v>
      </c>
      <c r="CC41" s="118">
        <v>1</v>
      </c>
      <c r="CD41" s="118">
        <v>1</v>
      </c>
      <c r="CE41" s="118">
        <v>1</v>
      </c>
      <c r="CF41" s="118">
        <v>1</v>
      </c>
      <c r="CG41" s="118">
        <v>-98</v>
      </c>
      <c r="CH41" s="118">
        <v>1</v>
      </c>
      <c r="CI41" s="118">
        <v>1</v>
      </c>
      <c r="CJ41" s="118">
        <v>1</v>
      </c>
      <c r="CK41" s="118">
        <v>1</v>
      </c>
      <c r="CL41" s="200">
        <v>43817</v>
      </c>
      <c r="CM41" s="118"/>
      <c r="CN41" s="200">
        <v>43817</v>
      </c>
      <c r="CO41" s="196">
        <f t="shared" si="38"/>
        <v>43817</v>
      </c>
      <c r="CP41" s="197">
        <f t="shared" si="6"/>
        <v>1</v>
      </c>
      <c r="CQ41" s="197">
        <f t="shared" si="7"/>
        <v>19</v>
      </c>
      <c r="CR41" s="118">
        <v>-997</v>
      </c>
      <c r="CS41" s="118">
        <v>1</v>
      </c>
      <c r="CT41" s="118">
        <v>1</v>
      </c>
      <c r="CU41" s="183">
        <v>1</v>
      </c>
      <c r="CV41" s="183">
        <v>1</v>
      </c>
      <c r="CW41" s="187" t="s">
        <v>389</v>
      </c>
      <c r="CX41" s="187"/>
      <c r="CY41" s="187" t="s">
        <v>398</v>
      </c>
      <c r="CZ41" s="118"/>
      <c r="DA41" s="118">
        <v>1</v>
      </c>
      <c r="DB41" s="118">
        <v>-98</v>
      </c>
      <c r="DC41" s="118">
        <v>1</v>
      </c>
      <c r="DD41" s="118">
        <v>-98</v>
      </c>
      <c r="DE41" s="118">
        <v>-98</v>
      </c>
      <c r="DF41" s="118">
        <v>-98</v>
      </c>
      <c r="DG41" s="208">
        <v>-98</v>
      </c>
      <c r="DH41" s="118">
        <v>0</v>
      </c>
      <c r="DI41" s="118">
        <v>0</v>
      </c>
      <c r="DJ41" s="118">
        <v>1</v>
      </c>
      <c r="DK41" s="118">
        <v>0</v>
      </c>
      <c r="DL41" s="198">
        <v>43775</v>
      </c>
      <c r="DM41" s="203">
        <v>43798</v>
      </c>
      <c r="DN41" s="192">
        <f t="shared" si="8"/>
        <v>1</v>
      </c>
      <c r="DO41" s="192">
        <f t="shared" si="9"/>
        <v>0</v>
      </c>
      <c r="DP41" s="192">
        <f t="shared" si="10"/>
        <v>0</v>
      </c>
      <c r="DQ41" s="192">
        <f t="shared" si="11"/>
        <v>0</v>
      </c>
      <c r="DR41" s="192">
        <f t="shared" si="12"/>
        <v>0</v>
      </c>
      <c r="DS41" s="192">
        <f t="shared" si="13"/>
        <v>1</v>
      </c>
      <c r="DT41" s="192">
        <f t="shared" si="14"/>
        <v>1</v>
      </c>
      <c r="DU41" s="192">
        <f t="shared" si="15"/>
        <v>1</v>
      </c>
      <c r="DV41" s="192">
        <f t="shared" si="16"/>
        <v>1</v>
      </c>
      <c r="DW41" s="192">
        <f t="shared" si="17"/>
        <v>0</v>
      </c>
      <c r="DX41" s="192">
        <f t="shared" si="18"/>
        <v>1</v>
      </c>
      <c r="DY41" s="192">
        <f t="shared" si="19"/>
        <v>1</v>
      </c>
      <c r="DZ41" s="192">
        <f t="shared" si="20"/>
        <v>0</v>
      </c>
      <c r="EA41" s="192">
        <f t="shared" si="21"/>
        <v>0</v>
      </c>
      <c r="EB41" s="192">
        <f t="shared" si="22"/>
        <v>0</v>
      </c>
      <c r="EC41" s="192">
        <f t="shared" si="23"/>
        <v>0</v>
      </c>
      <c r="ED41" s="192">
        <f t="shared" si="24"/>
        <v>0</v>
      </c>
      <c r="EE41" s="192">
        <f t="shared" si="25"/>
        <v>0</v>
      </c>
      <c r="EF41" s="192">
        <f t="shared" si="26"/>
        <v>1</v>
      </c>
      <c r="EG41" s="192">
        <f t="shared" si="27"/>
        <v>1</v>
      </c>
      <c r="EH41" s="192">
        <f t="shared" si="28"/>
        <v>1</v>
      </c>
      <c r="EI41" s="192">
        <f t="shared" si="29"/>
        <v>1</v>
      </c>
      <c r="EJ41" s="192">
        <f t="shared" si="30"/>
        <v>1</v>
      </c>
      <c r="EK41" s="192">
        <f t="shared" si="31"/>
        <v>1</v>
      </c>
      <c r="EL41" s="192">
        <f t="shared" si="32"/>
        <v>1</v>
      </c>
      <c r="EM41" s="192">
        <f t="shared" si="33"/>
        <v>7</v>
      </c>
    </row>
    <row r="42" spans="1:143" ht="15.75" x14ac:dyDescent="0.25">
      <c r="A42" s="192">
        <v>38</v>
      </c>
      <c r="B42" s="117" t="s">
        <v>157</v>
      </c>
      <c r="C42" s="228" t="s">
        <v>518</v>
      </c>
      <c r="D42" s="193" t="s">
        <v>224</v>
      </c>
      <c r="E42" s="118">
        <v>1</v>
      </c>
      <c r="F42" s="118">
        <v>0</v>
      </c>
      <c r="G42" s="118">
        <v>1</v>
      </c>
      <c r="H42" s="118">
        <v>1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2</v>
      </c>
      <c r="O42" s="118" t="s">
        <v>242</v>
      </c>
      <c r="P42" s="118">
        <f t="shared" si="0"/>
        <v>1</v>
      </c>
      <c r="Q42" s="118">
        <f t="shared" si="1"/>
        <v>3</v>
      </c>
      <c r="R42" s="118">
        <v>1</v>
      </c>
      <c r="S42" s="118">
        <v>1</v>
      </c>
      <c r="T42" s="118">
        <v>1</v>
      </c>
      <c r="U42" s="118">
        <v>1</v>
      </c>
      <c r="V42" s="118">
        <v>0</v>
      </c>
      <c r="W42" s="118">
        <v>1</v>
      </c>
      <c r="X42" s="118">
        <v>0</v>
      </c>
      <c r="Y42" s="118">
        <v>0</v>
      </c>
      <c r="Z42" s="118">
        <v>0</v>
      </c>
      <c r="AA42" s="118">
        <v>0</v>
      </c>
      <c r="AB42" s="118">
        <v>1</v>
      </c>
      <c r="AC42" s="118">
        <v>0</v>
      </c>
      <c r="AD42" s="118">
        <v>1</v>
      </c>
      <c r="AE42" s="118">
        <f t="shared" si="2"/>
        <v>5</v>
      </c>
      <c r="AF42" s="118">
        <v>1</v>
      </c>
      <c r="AG42" s="118">
        <v>1</v>
      </c>
      <c r="AH42" s="118">
        <v>1</v>
      </c>
      <c r="AI42" s="118">
        <v>1</v>
      </c>
      <c r="AJ42" s="118">
        <v>-99</v>
      </c>
      <c r="AK42" s="118">
        <v>-99</v>
      </c>
      <c r="AL42" s="118">
        <v>-99</v>
      </c>
      <c r="AM42" s="200">
        <v>43892</v>
      </c>
      <c r="AN42" s="194">
        <v>43966</v>
      </c>
      <c r="AO42" s="118">
        <f>AN42-AM42</f>
        <v>74</v>
      </c>
      <c r="AP42" s="118">
        <v>-98</v>
      </c>
      <c r="AQ42" s="118">
        <v>1</v>
      </c>
      <c r="AR42" s="118">
        <v>-98</v>
      </c>
      <c r="AS42" s="118">
        <f t="shared" si="3"/>
        <v>9</v>
      </c>
      <c r="AT42" s="200">
        <v>43885</v>
      </c>
      <c r="AU42" s="118">
        <f t="shared" si="4"/>
        <v>7</v>
      </c>
      <c r="AV42" s="200">
        <v>43885</v>
      </c>
      <c r="AW42" s="118">
        <v>-99</v>
      </c>
      <c r="AX42" s="194">
        <v>44001</v>
      </c>
      <c r="AY42" s="118">
        <v>1</v>
      </c>
      <c r="AZ42" s="118">
        <v>1</v>
      </c>
      <c r="BA42" s="118">
        <v>1</v>
      </c>
      <c r="BB42" s="118">
        <v>1</v>
      </c>
      <c r="BC42" s="118">
        <v>1</v>
      </c>
      <c r="BD42" s="118">
        <v>0</v>
      </c>
      <c r="BE42" s="118">
        <v>0</v>
      </c>
      <c r="BF42" s="118">
        <v>0</v>
      </c>
      <c r="BG42" s="118">
        <v>1</v>
      </c>
      <c r="BH42" s="118">
        <v>4</v>
      </c>
      <c r="BI42" s="207" t="s">
        <v>321</v>
      </c>
      <c r="BJ42" s="118"/>
      <c r="BK42" s="118"/>
      <c r="BL42" s="118"/>
      <c r="BM42" s="118"/>
      <c r="BN42" s="118"/>
      <c r="BO42" s="118"/>
      <c r="BP42" s="118">
        <v>-99</v>
      </c>
      <c r="BQ42" s="118">
        <v>-99</v>
      </c>
      <c r="BR42" s="118">
        <v>-99</v>
      </c>
      <c r="BS42" s="118">
        <v>-99</v>
      </c>
      <c r="BT42" s="118">
        <v>-99</v>
      </c>
      <c r="BU42" s="118">
        <v>-99</v>
      </c>
      <c r="BV42" s="118">
        <v>-99</v>
      </c>
      <c r="BW42" s="118">
        <f t="shared" si="5"/>
        <v>0</v>
      </c>
      <c r="BX42" s="118">
        <f t="shared" si="36"/>
        <v>117</v>
      </c>
      <c r="BY42" s="183">
        <f t="shared" si="35"/>
        <v>1</v>
      </c>
      <c r="BZ42" s="118">
        <f t="shared" si="37"/>
        <v>1</v>
      </c>
      <c r="CA42" s="118">
        <v>0</v>
      </c>
      <c r="CB42" s="118">
        <v>1</v>
      </c>
      <c r="CC42" s="118">
        <v>1</v>
      </c>
      <c r="CD42" s="118">
        <v>1</v>
      </c>
      <c r="CE42" s="118">
        <v>1</v>
      </c>
      <c r="CF42" s="118">
        <v>1</v>
      </c>
      <c r="CG42" s="118">
        <v>1</v>
      </c>
      <c r="CH42" s="118">
        <v>1</v>
      </c>
      <c r="CI42" s="118">
        <v>-99</v>
      </c>
      <c r="CJ42" s="118">
        <v>-99</v>
      </c>
      <c r="CK42" s="118">
        <v>1</v>
      </c>
      <c r="CL42" s="118"/>
      <c r="CM42" s="118"/>
      <c r="CN42" s="194">
        <v>44113</v>
      </c>
      <c r="CO42" s="196">
        <f t="shared" si="38"/>
        <v>44113</v>
      </c>
      <c r="CP42" s="197">
        <f t="shared" si="6"/>
        <v>1</v>
      </c>
      <c r="CQ42" s="197">
        <f t="shared" si="7"/>
        <v>147</v>
      </c>
      <c r="CR42" s="118">
        <v>0</v>
      </c>
      <c r="CS42" s="118">
        <v>0</v>
      </c>
      <c r="CT42" s="118">
        <v>0</v>
      </c>
      <c r="CU42" s="183">
        <v>0</v>
      </c>
      <c r="CV42" s="183">
        <v>0</v>
      </c>
      <c r="CW42" s="187" t="s">
        <v>382</v>
      </c>
      <c r="CX42" s="187"/>
      <c r="CY42" s="187" t="s">
        <v>403</v>
      </c>
      <c r="CZ42" s="118">
        <v>-998</v>
      </c>
      <c r="DA42" s="118"/>
      <c r="DB42" s="118">
        <v>225</v>
      </c>
      <c r="DC42" s="118"/>
      <c r="DD42" s="118"/>
      <c r="DE42" s="118"/>
      <c r="DF42" s="118"/>
      <c r="DG42" s="118"/>
      <c r="DH42" s="118"/>
      <c r="DI42" s="118"/>
      <c r="DJ42" s="118"/>
      <c r="DK42" s="118"/>
      <c r="DL42" s="198">
        <v>43892</v>
      </c>
      <c r="DM42" s="198">
        <v>44085</v>
      </c>
      <c r="DN42" s="192">
        <f t="shared" si="8"/>
        <v>1</v>
      </c>
      <c r="DO42" s="192">
        <f t="shared" si="9"/>
        <v>0</v>
      </c>
      <c r="DP42" s="192">
        <f t="shared" si="10"/>
        <v>1</v>
      </c>
      <c r="DQ42" s="192">
        <f t="shared" si="11"/>
        <v>1</v>
      </c>
      <c r="DR42" s="192">
        <f t="shared" si="12"/>
        <v>0</v>
      </c>
      <c r="DS42" s="192">
        <f t="shared" si="13"/>
        <v>1</v>
      </c>
      <c r="DT42" s="192">
        <f t="shared" si="14"/>
        <v>1</v>
      </c>
      <c r="DU42" s="192">
        <f t="shared" si="15"/>
        <v>1</v>
      </c>
      <c r="DV42" s="192">
        <f t="shared" si="16"/>
        <v>1</v>
      </c>
      <c r="DW42" s="192">
        <f t="shared" si="17"/>
        <v>0</v>
      </c>
      <c r="DX42" s="192">
        <f t="shared" si="18"/>
        <v>1</v>
      </c>
      <c r="DY42" s="192">
        <f t="shared" si="19"/>
        <v>0</v>
      </c>
      <c r="DZ42" s="192">
        <f t="shared" si="20"/>
        <v>0</v>
      </c>
      <c r="EA42" s="192">
        <f t="shared" si="21"/>
        <v>0</v>
      </c>
      <c r="EB42" s="192">
        <f t="shared" si="22"/>
        <v>0</v>
      </c>
      <c r="EC42" s="192">
        <f t="shared" si="23"/>
        <v>1</v>
      </c>
      <c r="ED42" s="192">
        <f t="shared" si="24"/>
        <v>0</v>
      </c>
      <c r="EE42" s="192">
        <f t="shared" si="25"/>
        <v>1</v>
      </c>
      <c r="EF42" s="192">
        <f t="shared" si="26"/>
        <v>1</v>
      </c>
      <c r="EG42" s="192">
        <f t="shared" si="27"/>
        <v>1</v>
      </c>
      <c r="EH42" s="192">
        <f t="shared" si="28"/>
        <v>1</v>
      </c>
      <c r="EI42" s="192">
        <f t="shared" si="29"/>
        <v>1</v>
      </c>
      <c r="EJ42" s="192">
        <f t="shared" si="30"/>
        <v>0</v>
      </c>
      <c r="EK42" s="192">
        <f t="shared" si="31"/>
        <v>0</v>
      </c>
      <c r="EL42" s="192">
        <f t="shared" si="32"/>
        <v>1</v>
      </c>
      <c r="EM42" s="192">
        <f t="shared" si="33"/>
        <v>9</v>
      </c>
    </row>
    <row r="43" spans="1:143" ht="15.75" x14ac:dyDescent="0.25">
      <c r="A43" s="192">
        <v>40</v>
      </c>
      <c r="B43" s="117" t="s">
        <v>158</v>
      </c>
      <c r="C43" s="162" t="s">
        <v>198</v>
      </c>
      <c r="D43" s="162" t="s">
        <v>225</v>
      </c>
      <c r="E43" s="118">
        <v>0</v>
      </c>
      <c r="F43" s="118">
        <v>1</v>
      </c>
      <c r="G43" s="118">
        <v>0</v>
      </c>
      <c r="H43" s="118">
        <v>1</v>
      </c>
      <c r="I43" s="118">
        <v>0</v>
      </c>
      <c r="J43" s="118">
        <v>0</v>
      </c>
      <c r="K43" s="118">
        <v>1</v>
      </c>
      <c r="L43" s="118">
        <v>0</v>
      </c>
      <c r="M43" s="118">
        <v>0</v>
      </c>
      <c r="N43" s="118">
        <v>0</v>
      </c>
      <c r="O43" s="118">
        <v>-98</v>
      </c>
      <c r="P43" s="118">
        <f t="shared" si="0"/>
        <v>1</v>
      </c>
      <c r="Q43" s="118">
        <f t="shared" si="1"/>
        <v>3</v>
      </c>
      <c r="R43" s="118">
        <v>1</v>
      </c>
      <c r="S43" s="118">
        <v>1</v>
      </c>
      <c r="T43" s="118">
        <v>1</v>
      </c>
      <c r="U43" s="118">
        <v>1</v>
      </c>
      <c r="V43" s="118">
        <v>0</v>
      </c>
      <c r="W43" s="118">
        <v>1</v>
      </c>
      <c r="X43" s="118">
        <v>0</v>
      </c>
      <c r="Y43" s="118">
        <v>1</v>
      </c>
      <c r="Z43" s="118">
        <v>0</v>
      </c>
      <c r="AA43" s="118">
        <v>0</v>
      </c>
      <c r="AB43" s="118">
        <v>0</v>
      </c>
      <c r="AC43" s="118">
        <v>0</v>
      </c>
      <c r="AD43" s="118">
        <v>1</v>
      </c>
      <c r="AE43" s="118">
        <f t="shared" si="2"/>
        <v>6</v>
      </c>
      <c r="AF43" s="118">
        <v>1</v>
      </c>
      <c r="AG43" s="118">
        <v>1</v>
      </c>
      <c r="AH43" s="118">
        <v>0</v>
      </c>
      <c r="AI43" s="118">
        <v>1</v>
      </c>
      <c r="AJ43" s="118">
        <v>0</v>
      </c>
      <c r="AK43" s="118">
        <v>1</v>
      </c>
      <c r="AL43" s="118">
        <v>0</v>
      </c>
      <c r="AM43" s="200">
        <v>43930</v>
      </c>
      <c r="AN43" s="194">
        <v>43951</v>
      </c>
      <c r="AO43" s="118">
        <f>AN43-AM43+1</f>
        <v>22</v>
      </c>
      <c r="AP43" s="118">
        <v>1</v>
      </c>
      <c r="AQ43" s="118">
        <v>1</v>
      </c>
      <c r="AR43" s="118">
        <v>0</v>
      </c>
      <c r="AS43" s="118">
        <f t="shared" si="3"/>
        <v>6</v>
      </c>
      <c r="AT43" s="200">
        <v>43923</v>
      </c>
      <c r="AU43" s="118">
        <f t="shared" si="4"/>
        <v>7</v>
      </c>
      <c r="AV43" s="194">
        <v>43923</v>
      </c>
      <c r="AW43" s="118">
        <v>-99</v>
      </c>
      <c r="AX43" s="194">
        <v>43946</v>
      </c>
      <c r="AY43" s="118">
        <v>1</v>
      </c>
      <c r="AZ43" s="118">
        <v>1</v>
      </c>
      <c r="BA43" s="118">
        <v>1</v>
      </c>
      <c r="BB43" s="118">
        <v>0</v>
      </c>
      <c r="BC43" s="118">
        <v>1</v>
      </c>
      <c r="BD43" s="118">
        <v>0</v>
      </c>
      <c r="BE43" s="118">
        <v>0</v>
      </c>
      <c r="BF43" s="118">
        <v>0</v>
      </c>
      <c r="BG43" s="118">
        <v>1</v>
      </c>
      <c r="BH43" s="118">
        <v>2</v>
      </c>
      <c r="BI43" s="118" t="s">
        <v>322</v>
      </c>
      <c r="BJ43" s="118"/>
      <c r="BK43" s="118"/>
      <c r="BL43" s="118"/>
      <c r="BM43" s="118"/>
      <c r="BN43" s="118"/>
      <c r="BO43" s="118"/>
      <c r="BP43" s="118">
        <v>-99</v>
      </c>
      <c r="BQ43" s="118">
        <v>-99</v>
      </c>
      <c r="BR43" s="118">
        <v>-99</v>
      </c>
      <c r="BS43" s="118">
        <v>-99</v>
      </c>
      <c r="BT43" s="118">
        <v>-99</v>
      </c>
      <c r="BU43" s="118">
        <v>-99</v>
      </c>
      <c r="BV43" s="118">
        <v>-99</v>
      </c>
      <c r="BW43" s="118">
        <f t="shared" si="5"/>
        <v>0</v>
      </c>
      <c r="BX43" s="118">
        <f t="shared" si="36"/>
        <v>24</v>
      </c>
      <c r="BY43" s="183">
        <f t="shared" si="35"/>
        <v>1</v>
      </c>
      <c r="BZ43" s="118">
        <f t="shared" si="37"/>
        <v>0</v>
      </c>
      <c r="CA43" s="183">
        <v>0</v>
      </c>
      <c r="CB43" s="118">
        <v>1</v>
      </c>
      <c r="CC43" s="118">
        <v>1</v>
      </c>
      <c r="CD43" s="118">
        <v>1</v>
      </c>
      <c r="CE43" s="118">
        <v>1</v>
      </c>
      <c r="CF43" s="118">
        <v>1</v>
      </c>
      <c r="CG43" s="118">
        <v>1</v>
      </c>
      <c r="CH43" s="118">
        <v>-98</v>
      </c>
      <c r="CI43" s="118">
        <v>0</v>
      </c>
      <c r="CJ43" s="118">
        <v>0</v>
      </c>
      <c r="CK43" s="118">
        <v>1</v>
      </c>
      <c r="CL43" s="183"/>
      <c r="CM43" s="183"/>
      <c r="CN43" s="206">
        <v>43980</v>
      </c>
      <c r="CO43" s="196">
        <f t="shared" si="38"/>
        <v>43980</v>
      </c>
      <c r="CP43" s="197">
        <f t="shared" si="6"/>
        <v>1</v>
      </c>
      <c r="CQ43" s="197">
        <f t="shared" si="7"/>
        <v>29</v>
      </c>
      <c r="CR43" s="183">
        <v>0</v>
      </c>
      <c r="CS43" s="183">
        <v>1</v>
      </c>
      <c r="CT43" s="183">
        <v>-997</v>
      </c>
      <c r="CU43" s="183">
        <v>0</v>
      </c>
      <c r="CV43" s="183">
        <v>0</v>
      </c>
      <c r="CW43" s="187" t="s">
        <v>373</v>
      </c>
      <c r="CX43" s="187"/>
      <c r="CY43" s="187" t="s">
        <v>394</v>
      </c>
      <c r="CZ43" s="118"/>
      <c r="DA43" s="118">
        <v>354</v>
      </c>
      <c r="DB43" s="118">
        <v>351</v>
      </c>
      <c r="DC43" s="118">
        <v>-99</v>
      </c>
      <c r="DD43" s="118" t="s">
        <v>410</v>
      </c>
      <c r="DE43" s="118">
        <v>-98</v>
      </c>
      <c r="DF43" s="118">
        <v>3</v>
      </c>
      <c r="DG43" s="118">
        <v>-98</v>
      </c>
      <c r="DH43" s="118">
        <v>-99</v>
      </c>
      <c r="DI43" s="118">
        <v>-99</v>
      </c>
      <c r="DJ43" s="118">
        <v>-99</v>
      </c>
      <c r="DK43" s="118">
        <v>-99</v>
      </c>
      <c r="DL43" s="192"/>
      <c r="DM43" s="192"/>
      <c r="DN43" s="192">
        <f t="shared" si="8"/>
        <v>1</v>
      </c>
      <c r="DO43" s="192">
        <f t="shared" si="9"/>
        <v>0</v>
      </c>
      <c r="DP43" s="192">
        <f t="shared" si="10"/>
        <v>1</v>
      </c>
      <c r="DQ43" s="192">
        <f t="shared" si="11"/>
        <v>1</v>
      </c>
      <c r="DR43" s="192">
        <f t="shared" si="12"/>
        <v>0</v>
      </c>
      <c r="DS43" s="192">
        <f t="shared" si="13"/>
        <v>1</v>
      </c>
      <c r="DT43" s="192">
        <f t="shared" si="14"/>
        <v>1</v>
      </c>
      <c r="DU43" s="192">
        <f t="shared" si="15"/>
        <v>1</v>
      </c>
      <c r="DV43" s="192">
        <f t="shared" si="16"/>
        <v>1</v>
      </c>
      <c r="DW43" s="192">
        <f t="shared" si="17"/>
        <v>0</v>
      </c>
      <c r="DX43" s="192">
        <f t="shared" si="18"/>
        <v>1</v>
      </c>
      <c r="DY43" s="192">
        <f t="shared" si="19"/>
        <v>0</v>
      </c>
      <c r="DZ43" s="192">
        <f t="shared" si="20"/>
        <v>1</v>
      </c>
      <c r="EA43" s="192">
        <f t="shared" si="21"/>
        <v>0</v>
      </c>
      <c r="EB43" s="192">
        <f t="shared" si="22"/>
        <v>0</v>
      </c>
      <c r="EC43" s="192">
        <f t="shared" si="23"/>
        <v>0</v>
      </c>
      <c r="ED43" s="192">
        <f t="shared" si="24"/>
        <v>0</v>
      </c>
      <c r="EE43" s="192">
        <f t="shared" si="25"/>
        <v>0</v>
      </c>
      <c r="EF43" s="192">
        <f t="shared" si="26"/>
        <v>1</v>
      </c>
      <c r="EG43" s="192">
        <f t="shared" si="27"/>
        <v>1</v>
      </c>
      <c r="EH43" s="192">
        <f t="shared" si="28"/>
        <v>0</v>
      </c>
      <c r="EI43" s="192">
        <f t="shared" si="29"/>
        <v>1</v>
      </c>
      <c r="EJ43" s="192">
        <f t="shared" si="30"/>
        <v>1</v>
      </c>
      <c r="EK43" s="192">
        <f t="shared" si="31"/>
        <v>1</v>
      </c>
      <c r="EL43" s="192">
        <f t="shared" si="32"/>
        <v>1</v>
      </c>
      <c r="EM43" s="192">
        <f t="shared" si="33"/>
        <v>8</v>
      </c>
    </row>
    <row r="44" spans="1:143" ht="15.75" x14ac:dyDescent="0.25">
      <c r="A44" s="192">
        <v>45</v>
      </c>
      <c r="B44" s="117" t="s">
        <v>159</v>
      </c>
      <c r="C44" s="162" t="s">
        <v>199</v>
      </c>
      <c r="D44" s="193" t="s">
        <v>226</v>
      </c>
      <c r="E44" s="118">
        <v>1</v>
      </c>
      <c r="F44" s="118">
        <v>0</v>
      </c>
      <c r="G44" s="118">
        <v>1</v>
      </c>
      <c r="H44" s="118">
        <v>0</v>
      </c>
      <c r="I44" s="118">
        <v>0</v>
      </c>
      <c r="J44" s="118">
        <v>0</v>
      </c>
      <c r="K44" s="118">
        <v>1</v>
      </c>
      <c r="L44" s="118">
        <v>0</v>
      </c>
      <c r="M44" s="118">
        <v>0</v>
      </c>
      <c r="N44" s="118">
        <v>0</v>
      </c>
      <c r="O44" s="118">
        <v>-98</v>
      </c>
      <c r="P44" s="118">
        <f t="shared" si="0"/>
        <v>1</v>
      </c>
      <c r="Q44" s="118">
        <f t="shared" si="1"/>
        <v>3</v>
      </c>
      <c r="R44" s="118">
        <v>1</v>
      </c>
      <c r="S44" s="118">
        <v>1</v>
      </c>
      <c r="T44" s="118">
        <v>1</v>
      </c>
      <c r="U44" s="118">
        <v>1</v>
      </c>
      <c r="V44" s="118">
        <v>0</v>
      </c>
      <c r="W44" s="118">
        <v>1</v>
      </c>
      <c r="X44" s="118">
        <v>1</v>
      </c>
      <c r="Y44" s="118">
        <v>1</v>
      </c>
      <c r="Z44" s="118">
        <v>0</v>
      </c>
      <c r="AA44" s="118">
        <v>0</v>
      </c>
      <c r="AB44" s="118">
        <v>0</v>
      </c>
      <c r="AC44" s="118">
        <v>0</v>
      </c>
      <c r="AD44" s="118">
        <v>1</v>
      </c>
      <c r="AE44" s="118">
        <f t="shared" si="2"/>
        <v>7</v>
      </c>
      <c r="AF44" s="118">
        <v>1</v>
      </c>
      <c r="AG44" s="118">
        <v>1</v>
      </c>
      <c r="AH44" s="118">
        <v>0</v>
      </c>
      <c r="AI44" s="118">
        <v>1</v>
      </c>
      <c r="AJ44" s="118">
        <v>1</v>
      </c>
      <c r="AK44" s="118">
        <v>0</v>
      </c>
      <c r="AL44" s="118">
        <v>0</v>
      </c>
      <c r="AM44" s="200">
        <v>44025</v>
      </c>
      <c r="AN44" s="194">
        <v>44057</v>
      </c>
      <c r="AO44" s="118">
        <f>AN44-AM44+1</f>
        <v>33</v>
      </c>
      <c r="AP44" s="118">
        <v>1</v>
      </c>
      <c r="AQ44" s="118">
        <v>1</v>
      </c>
      <c r="AR44" s="118">
        <v>1</v>
      </c>
      <c r="AS44" s="118">
        <f t="shared" si="3"/>
        <v>5</v>
      </c>
      <c r="AT44" s="194">
        <v>44018</v>
      </c>
      <c r="AU44" s="118">
        <f t="shared" si="4"/>
        <v>7</v>
      </c>
      <c r="AV44" s="118">
        <v>-99</v>
      </c>
      <c r="AW44" s="118">
        <v>-99</v>
      </c>
      <c r="AX44" s="118">
        <v>-99</v>
      </c>
      <c r="AY44" s="118">
        <v>-99</v>
      </c>
      <c r="AZ44" s="118">
        <v>1</v>
      </c>
      <c r="BA44" s="118">
        <v>1</v>
      </c>
      <c r="BB44" s="118">
        <v>0</v>
      </c>
      <c r="BC44" s="118">
        <v>1</v>
      </c>
      <c r="BD44" s="118">
        <v>0</v>
      </c>
      <c r="BE44" s="118">
        <v>0</v>
      </c>
      <c r="BF44" s="118">
        <v>0</v>
      </c>
      <c r="BG44" s="118">
        <v>1</v>
      </c>
      <c r="BH44" s="118">
        <v>1</v>
      </c>
      <c r="BI44" s="118" t="s">
        <v>317</v>
      </c>
      <c r="BJ44" s="118"/>
      <c r="BK44" s="118"/>
      <c r="BL44" s="118"/>
      <c r="BM44" s="118"/>
      <c r="BN44" s="118"/>
      <c r="BO44" s="118"/>
      <c r="BP44" s="118">
        <v>0</v>
      </c>
      <c r="BQ44" s="118">
        <v>0</v>
      </c>
      <c r="BR44" s="118">
        <v>0</v>
      </c>
      <c r="BS44" s="118">
        <v>0</v>
      </c>
      <c r="BT44" s="118">
        <v>0</v>
      </c>
      <c r="BU44" s="118">
        <v>0</v>
      </c>
      <c r="BV44" s="118">
        <v>0</v>
      </c>
      <c r="BW44" s="118">
        <f t="shared" si="5"/>
        <v>0</v>
      </c>
      <c r="BX44" s="194">
        <f t="shared" si="36"/>
        <v>-44116</v>
      </c>
      <c r="BY44" s="183">
        <v>-99</v>
      </c>
      <c r="BZ44" s="118">
        <v>-99</v>
      </c>
      <c r="CA44" s="118">
        <v>-99</v>
      </c>
      <c r="CB44" s="118">
        <v>1</v>
      </c>
      <c r="CC44" s="118">
        <v>1</v>
      </c>
      <c r="CD44" s="118">
        <v>1</v>
      </c>
      <c r="CE44" s="118">
        <v>1</v>
      </c>
      <c r="CF44" s="118">
        <v>1</v>
      </c>
      <c r="CG44" s="118">
        <v>1</v>
      </c>
      <c r="CH44" s="118">
        <v>-98</v>
      </c>
      <c r="CI44" s="118">
        <v>0</v>
      </c>
      <c r="CJ44" s="118">
        <v>0</v>
      </c>
      <c r="CK44" s="118">
        <v>1</v>
      </c>
      <c r="CL44" s="194">
        <v>44085</v>
      </c>
      <c r="CM44" s="118"/>
      <c r="CN44" s="194">
        <v>44085</v>
      </c>
      <c r="CO44" s="196">
        <f t="shared" si="38"/>
        <v>44085</v>
      </c>
      <c r="CP44" s="197">
        <f t="shared" si="6"/>
        <v>1</v>
      </c>
      <c r="CQ44" s="197">
        <f t="shared" si="7"/>
        <v>28</v>
      </c>
      <c r="CR44" s="118">
        <v>-99</v>
      </c>
      <c r="CS44" s="118">
        <v>-99</v>
      </c>
      <c r="CT44" s="118">
        <v>-99</v>
      </c>
      <c r="CU44" s="118">
        <v>1</v>
      </c>
      <c r="CV44" s="183">
        <v>0</v>
      </c>
      <c r="CW44" s="187" t="s">
        <v>390</v>
      </c>
      <c r="CX44" s="187" t="s">
        <v>392</v>
      </c>
      <c r="CY44" s="187" t="s">
        <v>405</v>
      </c>
      <c r="CZ44" s="118"/>
      <c r="DA44" s="118"/>
      <c r="DB44" s="118">
        <v>-98</v>
      </c>
      <c r="DC44" s="118" t="s">
        <v>410</v>
      </c>
      <c r="DD44" s="118"/>
      <c r="DE44" s="118"/>
      <c r="DF44" s="118"/>
      <c r="DG44" s="118"/>
      <c r="DH44" s="118"/>
      <c r="DI44" s="118"/>
      <c r="DJ44" s="118"/>
      <c r="DK44" s="118"/>
      <c r="DL44" s="198">
        <v>44025</v>
      </c>
      <c r="DM44" s="198">
        <v>44057</v>
      </c>
      <c r="DN44" s="192">
        <f t="shared" si="8"/>
        <v>1</v>
      </c>
      <c r="DO44" s="192">
        <f t="shared" si="9"/>
        <v>0</v>
      </c>
      <c r="DP44" s="192">
        <f t="shared" si="10"/>
        <v>1</v>
      </c>
      <c r="DQ44" s="192">
        <f t="shared" si="11"/>
        <v>1</v>
      </c>
      <c r="DR44" s="192">
        <f t="shared" si="12"/>
        <v>1</v>
      </c>
      <c r="DS44" s="192">
        <f t="shared" si="13"/>
        <v>1</v>
      </c>
      <c r="DT44" s="192">
        <f t="shared" si="14"/>
        <v>1</v>
      </c>
      <c r="DU44" s="192">
        <f t="shared" si="15"/>
        <v>1</v>
      </c>
      <c r="DV44" s="192">
        <f t="shared" si="16"/>
        <v>1</v>
      </c>
      <c r="DW44" s="192">
        <f t="shared" si="17"/>
        <v>0</v>
      </c>
      <c r="DX44" s="192">
        <f t="shared" si="18"/>
        <v>1</v>
      </c>
      <c r="DY44" s="192">
        <f t="shared" si="19"/>
        <v>1</v>
      </c>
      <c r="DZ44" s="192">
        <f t="shared" si="20"/>
        <v>1</v>
      </c>
      <c r="EA44" s="192">
        <f t="shared" si="21"/>
        <v>0</v>
      </c>
      <c r="EB44" s="192">
        <f t="shared" si="22"/>
        <v>0</v>
      </c>
      <c r="EC44" s="192">
        <f t="shared" si="23"/>
        <v>0</v>
      </c>
      <c r="ED44" s="192">
        <f t="shared" si="24"/>
        <v>0</v>
      </c>
      <c r="EE44" s="192">
        <f t="shared" si="25"/>
        <v>0</v>
      </c>
      <c r="EF44" s="192">
        <f t="shared" si="26"/>
        <v>1</v>
      </c>
      <c r="EG44" s="192">
        <f t="shared" si="27"/>
        <v>1</v>
      </c>
      <c r="EH44" s="192">
        <f t="shared" si="28"/>
        <v>1</v>
      </c>
      <c r="EI44" s="192">
        <f t="shared" si="29"/>
        <v>1</v>
      </c>
      <c r="EJ44" s="192">
        <f t="shared" si="30"/>
        <v>1</v>
      </c>
      <c r="EK44" s="192">
        <f t="shared" si="31"/>
        <v>1</v>
      </c>
      <c r="EL44" s="192">
        <f t="shared" si="32"/>
        <v>1</v>
      </c>
      <c r="EM44" s="192">
        <f t="shared" si="33"/>
        <v>10</v>
      </c>
    </row>
    <row r="45" spans="1:143" ht="15.75" x14ac:dyDescent="0.25">
      <c r="A45" s="192">
        <v>46</v>
      </c>
      <c r="B45" s="117" t="s">
        <v>160</v>
      </c>
      <c r="C45" s="162" t="s">
        <v>200</v>
      </c>
      <c r="D45" s="193" t="s">
        <v>227</v>
      </c>
      <c r="E45" s="118">
        <v>0</v>
      </c>
      <c r="F45" s="118">
        <v>1</v>
      </c>
      <c r="G45" s="118">
        <v>1</v>
      </c>
      <c r="H45" s="118">
        <v>0</v>
      </c>
      <c r="I45" s="118">
        <v>0</v>
      </c>
      <c r="J45" s="118">
        <v>0</v>
      </c>
      <c r="K45" s="118">
        <v>1</v>
      </c>
      <c r="L45" s="118">
        <v>0</v>
      </c>
      <c r="M45" s="118">
        <v>0</v>
      </c>
      <c r="N45" s="118">
        <v>0</v>
      </c>
      <c r="O45" s="118">
        <v>-98</v>
      </c>
      <c r="P45" s="118">
        <f t="shared" si="0"/>
        <v>1</v>
      </c>
      <c r="Q45" s="118">
        <f t="shared" si="1"/>
        <v>3</v>
      </c>
      <c r="R45" s="118">
        <v>1</v>
      </c>
      <c r="S45" s="118">
        <v>1</v>
      </c>
      <c r="T45" s="118">
        <v>1</v>
      </c>
      <c r="U45" s="118">
        <v>1</v>
      </c>
      <c r="V45" s="118">
        <v>1</v>
      </c>
      <c r="W45" s="118">
        <v>1</v>
      </c>
      <c r="X45" s="118">
        <v>0</v>
      </c>
      <c r="Y45" s="118">
        <v>1</v>
      </c>
      <c r="Z45" s="118">
        <v>1</v>
      </c>
      <c r="AA45" s="118">
        <v>0</v>
      </c>
      <c r="AB45" s="118">
        <v>0</v>
      </c>
      <c r="AC45" s="118">
        <v>0</v>
      </c>
      <c r="AD45" s="118">
        <v>1</v>
      </c>
      <c r="AE45" s="118">
        <f t="shared" si="2"/>
        <v>8</v>
      </c>
      <c r="AF45" s="118">
        <v>0</v>
      </c>
      <c r="AG45" s="118">
        <v>1</v>
      </c>
      <c r="AH45" s="118">
        <v>0</v>
      </c>
      <c r="AI45" s="118">
        <v>1</v>
      </c>
      <c r="AJ45" s="118">
        <v>1</v>
      </c>
      <c r="AK45" s="118">
        <v>1</v>
      </c>
      <c r="AL45" s="118">
        <v>0</v>
      </c>
      <c r="AM45" s="200">
        <v>44057</v>
      </c>
      <c r="AN45" s="194">
        <v>44078</v>
      </c>
      <c r="AO45" s="118">
        <f>AN45-AM45+1</f>
        <v>22</v>
      </c>
      <c r="AP45" s="118">
        <v>1</v>
      </c>
      <c r="AQ45" s="118">
        <v>1</v>
      </c>
      <c r="AR45" s="118">
        <v>1</v>
      </c>
      <c r="AS45" s="118">
        <f t="shared" si="3"/>
        <v>5</v>
      </c>
      <c r="AT45" s="200">
        <v>44049</v>
      </c>
      <c r="AU45" s="118">
        <f t="shared" si="4"/>
        <v>8</v>
      </c>
      <c r="AV45" s="118">
        <v>-99</v>
      </c>
      <c r="AW45" s="118">
        <v>-99</v>
      </c>
      <c r="AX45" s="194">
        <v>44067</v>
      </c>
      <c r="AY45" s="118">
        <v>1</v>
      </c>
      <c r="AZ45" s="118">
        <v>0</v>
      </c>
      <c r="BA45" s="118">
        <v>1</v>
      </c>
      <c r="BB45" s="118">
        <v>0</v>
      </c>
      <c r="BC45" s="118">
        <v>1</v>
      </c>
      <c r="BD45" s="118">
        <v>0</v>
      </c>
      <c r="BE45" s="118">
        <v>0</v>
      </c>
      <c r="BF45" s="118">
        <v>1</v>
      </c>
      <c r="BG45" s="118">
        <v>1</v>
      </c>
      <c r="BH45" s="118">
        <v>1</v>
      </c>
      <c r="BI45" s="118" t="s">
        <v>323</v>
      </c>
      <c r="BJ45" s="118"/>
      <c r="BK45" s="118"/>
      <c r="BL45" s="118"/>
      <c r="BM45" s="118"/>
      <c r="BN45" s="118"/>
      <c r="BO45" s="118"/>
      <c r="BP45" s="118">
        <v>0</v>
      </c>
      <c r="BQ45" s="118">
        <v>0</v>
      </c>
      <c r="BR45" s="118">
        <v>0</v>
      </c>
      <c r="BS45" s="118">
        <v>0</v>
      </c>
      <c r="BT45" s="118">
        <v>0</v>
      </c>
      <c r="BU45" s="118">
        <v>0</v>
      </c>
      <c r="BV45" s="118">
        <v>0</v>
      </c>
      <c r="BW45" s="118">
        <f t="shared" si="5"/>
        <v>0</v>
      </c>
      <c r="BX45" s="118">
        <f t="shared" si="36"/>
        <v>19</v>
      </c>
      <c r="BY45" s="183">
        <v>0</v>
      </c>
      <c r="BZ45" s="118">
        <v>0</v>
      </c>
      <c r="CA45" s="118">
        <v>-99</v>
      </c>
      <c r="CB45" s="118">
        <v>1</v>
      </c>
      <c r="CC45" s="118">
        <v>1</v>
      </c>
      <c r="CD45" s="118">
        <v>1</v>
      </c>
      <c r="CE45" s="118">
        <v>1</v>
      </c>
      <c r="CF45" s="118">
        <v>1</v>
      </c>
      <c r="CG45" s="118">
        <v>1</v>
      </c>
      <c r="CH45" s="118">
        <v>-98</v>
      </c>
      <c r="CI45" s="118">
        <v>1</v>
      </c>
      <c r="CJ45" s="118">
        <v>1</v>
      </c>
      <c r="CK45" s="118">
        <v>1</v>
      </c>
      <c r="CL45" s="183"/>
      <c r="CM45" s="183"/>
      <c r="CN45" s="206">
        <v>44109</v>
      </c>
      <c r="CO45" s="196">
        <f t="shared" si="38"/>
        <v>44109</v>
      </c>
      <c r="CP45" s="197">
        <f t="shared" si="6"/>
        <v>1</v>
      </c>
      <c r="CQ45" s="197">
        <f t="shared" si="7"/>
        <v>31</v>
      </c>
      <c r="CR45" s="183">
        <v>0</v>
      </c>
      <c r="CS45" s="183">
        <v>1</v>
      </c>
      <c r="CT45" s="183">
        <v>0</v>
      </c>
      <c r="CU45" s="183">
        <v>1</v>
      </c>
      <c r="CV45" s="183">
        <v>0</v>
      </c>
      <c r="CW45" s="187" t="s">
        <v>384</v>
      </c>
      <c r="CX45" s="187"/>
      <c r="CY45" s="187" t="s">
        <v>403</v>
      </c>
      <c r="CZ45" s="118"/>
      <c r="DA45" s="118">
        <v>-99</v>
      </c>
      <c r="DB45" s="118">
        <v>-98</v>
      </c>
      <c r="DC45" s="118">
        <v>5</v>
      </c>
      <c r="DD45" s="118">
        <v>-98</v>
      </c>
      <c r="DE45" s="118">
        <v>-98</v>
      </c>
      <c r="DF45" s="118">
        <v>-98</v>
      </c>
      <c r="DG45" s="118">
        <v>-98</v>
      </c>
      <c r="DH45" s="118">
        <v>-99</v>
      </c>
      <c r="DI45" s="118">
        <v>-99</v>
      </c>
      <c r="DJ45" s="118">
        <v>-99</v>
      </c>
      <c r="DK45" s="118">
        <v>-99</v>
      </c>
      <c r="DL45" s="198">
        <v>44057</v>
      </c>
      <c r="DM45" s="198">
        <v>44078</v>
      </c>
      <c r="DN45" s="192">
        <f t="shared" si="8"/>
        <v>1</v>
      </c>
      <c r="DO45" s="192">
        <f t="shared" si="9"/>
        <v>0</v>
      </c>
      <c r="DP45" s="192">
        <f t="shared" si="10"/>
        <v>1</v>
      </c>
      <c r="DQ45" s="192">
        <f t="shared" si="11"/>
        <v>1</v>
      </c>
      <c r="DR45" s="192">
        <f t="shared" si="12"/>
        <v>1</v>
      </c>
      <c r="DS45" s="192">
        <f t="shared" si="13"/>
        <v>1</v>
      </c>
      <c r="DT45" s="192">
        <f t="shared" si="14"/>
        <v>1</v>
      </c>
      <c r="DU45" s="192">
        <f t="shared" si="15"/>
        <v>1</v>
      </c>
      <c r="DV45" s="192">
        <f t="shared" si="16"/>
        <v>1</v>
      </c>
      <c r="DW45" s="192">
        <f t="shared" si="17"/>
        <v>1</v>
      </c>
      <c r="DX45" s="192">
        <f t="shared" si="18"/>
        <v>1</v>
      </c>
      <c r="DY45" s="192">
        <f t="shared" si="19"/>
        <v>0</v>
      </c>
      <c r="DZ45" s="192">
        <f t="shared" si="20"/>
        <v>1</v>
      </c>
      <c r="EA45" s="192">
        <f t="shared" si="21"/>
        <v>1</v>
      </c>
      <c r="EB45" s="192">
        <f t="shared" si="22"/>
        <v>0</v>
      </c>
      <c r="EC45" s="192">
        <f t="shared" si="23"/>
        <v>0</v>
      </c>
      <c r="ED45" s="192">
        <f t="shared" si="24"/>
        <v>0</v>
      </c>
      <c r="EE45" s="192">
        <f t="shared" si="25"/>
        <v>0</v>
      </c>
      <c r="EF45" s="192">
        <f t="shared" si="26"/>
        <v>1</v>
      </c>
      <c r="EG45" s="192">
        <f t="shared" si="27"/>
        <v>1</v>
      </c>
      <c r="EH45" s="192">
        <f t="shared" si="28"/>
        <v>1</v>
      </c>
      <c r="EI45" s="192">
        <f t="shared" si="29"/>
        <v>1</v>
      </c>
      <c r="EJ45" s="192">
        <f t="shared" si="30"/>
        <v>0</v>
      </c>
      <c r="EK45" s="192">
        <f t="shared" si="31"/>
        <v>1</v>
      </c>
      <c r="EL45" s="192">
        <f t="shared" si="32"/>
        <v>1</v>
      </c>
      <c r="EM45" s="192">
        <f t="shared" si="33"/>
        <v>9</v>
      </c>
    </row>
    <row r="46" spans="1:143" ht="15.75" x14ac:dyDescent="0.25">
      <c r="A46" s="192">
        <v>47</v>
      </c>
      <c r="B46" s="117" t="s">
        <v>161</v>
      </c>
      <c r="C46" s="162" t="s">
        <v>201</v>
      </c>
      <c r="D46" s="117"/>
      <c r="E46" s="118">
        <v>1</v>
      </c>
      <c r="F46" s="118">
        <v>0</v>
      </c>
      <c r="G46" s="118">
        <v>1</v>
      </c>
      <c r="H46" s="118">
        <v>0</v>
      </c>
      <c r="I46" s="118">
        <v>0</v>
      </c>
      <c r="J46" s="118">
        <v>0</v>
      </c>
      <c r="K46" s="118">
        <v>1</v>
      </c>
      <c r="L46" s="118">
        <v>0</v>
      </c>
      <c r="M46" s="118">
        <v>0</v>
      </c>
      <c r="N46" s="118">
        <v>0</v>
      </c>
      <c r="O46" s="118">
        <v>-98</v>
      </c>
      <c r="P46" s="118">
        <f t="shared" si="0"/>
        <v>1</v>
      </c>
      <c r="Q46" s="118">
        <f t="shared" si="1"/>
        <v>3</v>
      </c>
      <c r="R46" s="118">
        <v>1</v>
      </c>
      <c r="S46" s="118">
        <v>1</v>
      </c>
      <c r="T46" s="118">
        <v>1</v>
      </c>
      <c r="U46" s="118">
        <v>1</v>
      </c>
      <c r="V46" s="118">
        <v>1</v>
      </c>
      <c r="W46" s="118">
        <v>1</v>
      </c>
      <c r="X46" s="118">
        <v>1</v>
      </c>
      <c r="Y46" s="118">
        <v>1</v>
      </c>
      <c r="Z46" s="118">
        <v>0</v>
      </c>
      <c r="AA46" s="118">
        <v>0</v>
      </c>
      <c r="AB46" s="118">
        <v>1</v>
      </c>
      <c r="AC46" s="118">
        <v>1</v>
      </c>
      <c r="AD46" s="118">
        <v>1</v>
      </c>
      <c r="AE46" s="118">
        <f t="shared" si="2"/>
        <v>8</v>
      </c>
      <c r="AF46" s="118">
        <v>1</v>
      </c>
      <c r="AG46" s="118">
        <v>1</v>
      </c>
      <c r="AH46" s="118">
        <v>1</v>
      </c>
      <c r="AI46" s="118">
        <v>1</v>
      </c>
      <c r="AJ46" s="118">
        <v>1</v>
      </c>
      <c r="AK46" s="118">
        <v>1</v>
      </c>
      <c r="AL46" s="118">
        <v>0</v>
      </c>
      <c r="AM46" s="200">
        <v>44074</v>
      </c>
      <c r="AN46" s="194">
        <v>44099</v>
      </c>
      <c r="AO46" s="118">
        <f>AN46-AM46+1</f>
        <v>26</v>
      </c>
      <c r="AP46" s="208">
        <v>1</v>
      </c>
      <c r="AQ46" s="208">
        <v>1</v>
      </c>
      <c r="AR46" s="118">
        <v>1</v>
      </c>
      <c r="AS46" s="118">
        <f t="shared" si="3"/>
        <v>6</v>
      </c>
      <c r="AT46" s="194">
        <v>44067</v>
      </c>
      <c r="AU46" s="118">
        <f t="shared" si="4"/>
        <v>7</v>
      </c>
      <c r="AV46" s="194">
        <v>44067</v>
      </c>
      <c r="AW46" s="118">
        <v>-99</v>
      </c>
      <c r="AX46" s="118">
        <v>-99</v>
      </c>
      <c r="AY46" s="118">
        <v>1</v>
      </c>
      <c r="AZ46" s="118">
        <v>1</v>
      </c>
      <c r="BA46" s="118">
        <v>1</v>
      </c>
      <c r="BB46" s="118">
        <v>1</v>
      </c>
      <c r="BC46" s="118">
        <v>1</v>
      </c>
      <c r="BD46" s="118">
        <v>0</v>
      </c>
      <c r="BE46" s="118">
        <v>0</v>
      </c>
      <c r="BF46" s="118">
        <v>0</v>
      </c>
      <c r="BG46" s="118">
        <v>1</v>
      </c>
      <c r="BH46" s="118">
        <v>1</v>
      </c>
      <c r="BI46" s="118" t="s">
        <v>317</v>
      </c>
      <c r="BJ46" s="118"/>
      <c r="BK46" s="118"/>
      <c r="BL46" s="118"/>
      <c r="BM46" s="118"/>
      <c r="BN46" s="118"/>
      <c r="BO46" s="118"/>
      <c r="BP46" s="118">
        <v>0</v>
      </c>
      <c r="BQ46" s="118">
        <v>1</v>
      </c>
      <c r="BR46" s="118">
        <v>1</v>
      </c>
      <c r="BS46" s="118">
        <v>1</v>
      </c>
      <c r="BT46" s="118">
        <v>0</v>
      </c>
      <c r="BU46" s="118">
        <v>0</v>
      </c>
      <c r="BV46" s="118">
        <v>1</v>
      </c>
      <c r="BW46" s="118">
        <f t="shared" si="5"/>
        <v>5</v>
      </c>
      <c r="BX46" s="194">
        <f t="shared" si="36"/>
        <v>-44165</v>
      </c>
      <c r="BY46" s="183">
        <v>-99</v>
      </c>
      <c r="BZ46" s="118">
        <v>-99</v>
      </c>
      <c r="CA46" s="118">
        <v>-99</v>
      </c>
      <c r="CB46" s="118">
        <v>1</v>
      </c>
      <c r="CC46" s="118">
        <v>1</v>
      </c>
      <c r="CD46" s="118">
        <v>1</v>
      </c>
      <c r="CE46" s="118">
        <v>1</v>
      </c>
      <c r="CF46" s="118">
        <v>1</v>
      </c>
      <c r="CG46" s="118">
        <v>1</v>
      </c>
      <c r="CH46" s="118">
        <v>1</v>
      </c>
      <c r="CI46" s="118">
        <v>1</v>
      </c>
      <c r="CJ46" s="118">
        <v>1</v>
      </c>
      <c r="CK46" s="118">
        <v>1</v>
      </c>
      <c r="CL46" s="194">
        <v>44102</v>
      </c>
      <c r="CM46" s="118"/>
      <c r="CN46" s="194">
        <v>44109</v>
      </c>
      <c r="CO46" s="196">
        <f t="shared" si="38"/>
        <v>44109</v>
      </c>
      <c r="CP46" s="197">
        <f t="shared" si="6"/>
        <v>1</v>
      </c>
      <c r="CQ46" s="197">
        <f t="shared" si="7"/>
        <v>10</v>
      </c>
      <c r="CR46" s="118">
        <v>-99</v>
      </c>
      <c r="CS46" s="118">
        <v>-99</v>
      </c>
      <c r="CT46" s="118">
        <v>-99</v>
      </c>
      <c r="CU46" s="118">
        <v>1</v>
      </c>
      <c r="CV46" s="183">
        <v>0</v>
      </c>
      <c r="CW46" s="187" t="s">
        <v>382</v>
      </c>
      <c r="CX46" s="187"/>
      <c r="CY46" s="187" t="s">
        <v>398</v>
      </c>
      <c r="CZ46" s="118"/>
      <c r="DA46" s="118">
        <v>-99</v>
      </c>
      <c r="DB46" s="118">
        <v>-98</v>
      </c>
      <c r="DC46" s="118">
        <v>4</v>
      </c>
      <c r="DD46" s="118">
        <v>-98</v>
      </c>
      <c r="DE46" s="118">
        <v>-98</v>
      </c>
      <c r="DF46" s="118">
        <v>1</v>
      </c>
      <c r="DG46" s="118">
        <v>-98</v>
      </c>
      <c r="DH46" s="118">
        <v>0</v>
      </c>
      <c r="DI46" s="118">
        <v>0</v>
      </c>
      <c r="DJ46" s="118">
        <v>5</v>
      </c>
      <c r="DK46" s="118">
        <v>0</v>
      </c>
      <c r="DL46" s="198">
        <v>44074</v>
      </c>
      <c r="DM46" s="198">
        <v>44099</v>
      </c>
      <c r="DN46" s="192">
        <f t="shared" si="8"/>
        <v>1</v>
      </c>
      <c r="DO46" s="192">
        <f t="shared" si="9"/>
        <v>1</v>
      </c>
      <c r="DP46" s="192">
        <f t="shared" si="10"/>
        <v>1</v>
      </c>
      <c r="DQ46" s="192">
        <f t="shared" si="11"/>
        <v>1</v>
      </c>
      <c r="DR46" s="192">
        <f t="shared" si="12"/>
        <v>1</v>
      </c>
      <c r="DS46" s="192">
        <f t="shared" si="13"/>
        <v>1</v>
      </c>
      <c r="DT46" s="192">
        <f t="shared" si="14"/>
        <v>1</v>
      </c>
      <c r="DU46" s="192">
        <f t="shared" si="15"/>
        <v>1</v>
      </c>
      <c r="DV46" s="192">
        <f t="shared" si="16"/>
        <v>1</v>
      </c>
      <c r="DW46" s="192">
        <f t="shared" si="17"/>
        <v>1</v>
      </c>
      <c r="DX46" s="192">
        <f t="shared" si="18"/>
        <v>1</v>
      </c>
      <c r="DY46" s="192">
        <f t="shared" si="19"/>
        <v>1</v>
      </c>
      <c r="DZ46" s="192">
        <f t="shared" si="20"/>
        <v>1</v>
      </c>
      <c r="EA46" s="192">
        <f t="shared" si="21"/>
        <v>0</v>
      </c>
      <c r="EB46" s="192">
        <f t="shared" si="22"/>
        <v>0</v>
      </c>
      <c r="EC46" s="192">
        <f t="shared" si="23"/>
        <v>1</v>
      </c>
      <c r="ED46" s="192">
        <f t="shared" si="24"/>
        <v>1</v>
      </c>
      <c r="EE46" s="192">
        <f t="shared" si="25"/>
        <v>1</v>
      </c>
      <c r="EF46" s="192">
        <f t="shared" si="26"/>
        <v>1</v>
      </c>
      <c r="EG46" s="192">
        <f t="shared" si="27"/>
        <v>1</v>
      </c>
      <c r="EH46" s="192">
        <f t="shared" si="28"/>
        <v>1</v>
      </c>
      <c r="EI46" s="192">
        <f t="shared" si="29"/>
        <v>1</v>
      </c>
      <c r="EJ46" s="192">
        <f t="shared" si="30"/>
        <v>1</v>
      </c>
      <c r="EK46" s="192">
        <f t="shared" si="31"/>
        <v>1</v>
      </c>
      <c r="EL46" s="192">
        <f t="shared" si="32"/>
        <v>1</v>
      </c>
      <c r="EM46" s="192">
        <f t="shared" si="33"/>
        <v>12</v>
      </c>
    </row>
  </sheetData>
  <autoFilter ref="A5:EN46" xr:uid="{1EED7A5C-0943-48C3-B408-95054AAC858B}"/>
  <mergeCells count="2">
    <mergeCell ref="AJ2:AJ3"/>
    <mergeCell ref="CA2:CA3"/>
  </mergeCells>
  <hyperlinks>
    <hyperlink ref="C6" r:id="rId1" xr:uid="{0A1F7B2B-DDE5-474F-BB09-078AE6A18701}"/>
    <hyperlink ref="C7" r:id="rId2" xr:uid="{E4C6FD1B-53D0-4F84-8E43-716E04C1F8FC}"/>
    <hyperlink ref="C8" r:id="rId3" xr:uid="{D856A81D-D6F7-4C8B-A9BC-459BFCAC1D4C}"/>
    <hyperlink ref="C9" r:id="rId4" xr:uid="{4EF76ACE-0A87-4250-BD2C-2ABA3655FAC1}"/>
    <hyperlink ref="C10" r:id="rId5" xr:uid="{B43F53C9-64C4-40C5-AB8C-B3DEC3B8923F}"/>
    <hyperlink ref="C11" r:id="rId6" xr:uid="{BAC2B3D4-9918-44A8-B1EC-34BA5E76DB27}"/>
    <hyperlink ref="C12" r:id="rId7" xr:uid="{2F626907-CCF8-4280-BB64-3777F57F0888}"/>
    <hyperlink ref="C13" r:id="rId8" xr:uid="{0D485E4C-6193-420E-8DA5-E6EA6D6BE86D}"/>
    <hyperlink ref="C14" r:id="rId9" xr:uid="{7D3B07C3-86B3-481F-8E9B-79D88C66F6E7}"/>
    <hyperlink ref="C15" r:id="rId10" xr:uid="{F8CB6450-417D-4183-A0D1-0BD222EE21EE}"/>
    <hyperlink ref="C16" r:id="rId11" xr:uid="{EF3BF92E-FFC7-40AD-B4D9-7C1D6893A8A6}"/>
    <hyperlink ref="C17" r:id="rId12" xr:uid="{4116080B-BB07-4F3B-B863-ECEA1173832C}"/>
    <hyperlink ref="C18" r:id="rId13" xr:uid="{69392321-C0C3-4149-A9F3-F2D1C6651BF4}"/>
    <hyperlink ref="C20" r:id="rId14" xr:uid="{BFFA1B5C-8999-47A9-8F55-ED7D75ECE990}"/>
    <hyperlink ref="C21" r:id="rId15" xr:uid="{F764C42E-2787-46C9-9AA7-EDE0C76071F7}"/>
    <hyperlink ref="C22" r:id="rId16" xr:uid="{C27472C1-AEE0-42CA-8ABD-999984558115}"/>
    <hyperlink ref="C23" r:id="rId17" xr:uid="{565EA3C6-1191-44A5-AB8B-BB817D9953FA}"/>
    <hyperlink ref="C24" r:id="rId18" xr:uid="{CCD1AD0F-0C2D-4806-AF0B-82C479F9B4B8}"/>
    <hyperlink ref="C25" r:id="rId19" xr:uid="{893FC164-1BAA-4195-8D00-3F6DD9C4AE9E}"/>
    <hyperlink ref="C26" r:id="rId20" xr:uid="{C6380D6D-B31A-4639-80B5-9E1701CB8E90}"/>
    <hyperlink ref="C27" r:id="rId21" xr:uid="{26B79B83-471F-4BA8-B2C9-958434DE0291}"/>
    <hyperlink ref="C28" r:id="rId22" xr:uid="{DB82D01D-3F49-4EE4-AB97-C922D5A87A36}"/>
    <hyperlink ref="C29" r:id="rId23" xr:uid="{9F953B5E-DE1F-4664-B6CF-40996F2BCD34}"/>
    <hyperlink ref="C30" r:id="rId24" xr:uid="{B3EDC8F8-22D0-4153-BBEA-FC354EAC6A36}"/>
    <hyperlink ref="C31" r:id="rId25" xr:uid="{5B8DE622-EA42-4B41-BEA6-5E586F285041}"/>
    <hyperlink ref="C32" r:id="rId26" xr:uid="{D196C7E2-56D1-4E34-B333-4248526B1A61}"/>
    <hyperlink ref="C33" r:id="rId27" xr:uid="{75F94205-56FF-4DFA-9B41-640DE1596F87}"/>
    <hyperlink ref="C34" r:id="rId28" xr:uid="{8F9991B5-13AD-4F2C-AE1F-C131FEBED6E7}"/>
    <hyperlink ref="C35" r:id="rId29" xr:uid="{4261D6A9-A63B-47CB-9515-FEC1E80C2F74}"/>
    <hyperlink ref="C36" r:id="rId30" xr:uid="{17C9C128-D11D-48AB-ACD1-59223EEE355C}"/>
    <hyperlink ref="C37" r:id="rId31" xr:uid="{A60BF391-A8A1-4914-85CB-88BD923F5018}"/>
    <hyperlink ref="C38" r:id="rId32" xr:uid="{131F9EAE-BC1B-4AE3-8874-2A709E7CAC3C}"/>
    <hyperlink ref="C39" r:id="rId33" xr:uid="{B558AB6B-88C3-4EC5-B8F9-BB45DB7904E0}"/>
    <hyperlink ref="C40" r:id="rId34" xr:uid="{263AF508-D4B2-4E08-8DD7-E068559BC635}"/>
    <hyperlink ref="C41" r:id="rId35" xr:uid="{DE6CF5C5-C45D-4082-B972-CE088C226989}"/>
    <hyperlink ref="C42" r:id="rId36" xr:uid="{D4EE4967-4BBE-4138-B5AA-3CC88CF23E13}"/>
    <hyperlink ref="C43" r:id="rId37" xr:uid="{0EA2F07B-4587-451D-883C-637B51A6C3A6}"/>
    <hyperlink ref="C44" r:id="rId38" xr:uid="{D553E53D-4EF0-4AFE-8D7C-8AC190D04F11}"/>
    <hyperlink ref="C45" r:id="rId39" xr:uid="{CC93141F-9D87-444B-9935-588EB0879693}"/>
    <hyperlink ref="C46" r:id="rId40" xr:uid="{5F42F0C6-817A-4E38-8128-8076FA276074}"/>
    <hyperlink ref="D6" r:id="rId41" xr:uid="{88054897-579A-43B7-9233-C98C25A82C39}"/>
    <hyperlink ref="D7" r:id="rId42" xr:uid="{3DC5FE88-2E0B-4C2C-B8F6-D1895267032F}"/>
    <hyperlink ref="D8" r:id="rId43" xr:uid="{2AF59FB6-C2D9-4E8C-B2FF-FBE0AE962782}"/>
    <hyperlink ref="D9" r:id="rId44" xr:uid="{0B8F9EAC-20D6-47B6-B7F5-B92B63153D30}"/>
    <hyperlink ref="D10" r:id="rId45" xr:uid="{53DAA9C9-56AE-4E43-A609-FE8183FAD914}"/>
    <hyperlink ref="D12" r:id="rId46" xr:uid="{2349CDB4-DD6D-49C4-8818-8CA87883712F}"/>
    <hyperlink ref="D14" r:id="rId47" xr:uid="{622B85F5-D52A-487C-A16D-CF46BC4C5732}"/>
    <hyperlink ref="D15" r:id="rId48" xr:uid="{597CBA25-FAAE-4D4E-B633-40ECE6BF8152}"/>
    <hyperlink ref="D17" r:id="rId49" xr:uid="{79FA1D35-C6CD-4D0D-883F-3AA187B632D2}"/>
    <hyperlink ref="D18" r:id="rId50" xr:uid="{4B7AE68B-9454-40B5-9D93-626FDBD40242}"/>
    <hyperlink ref="D19" r:id="rId51" xr:uid="{C74F733E-2BD9-426D-9B97-46513FAAFA56}"/>
    <hyperlink ref="D20" r:id="rId52" xr:uid="{78A2BC04-C0B1-4BE9-A88E-E8747EE2FF54}"/>
    <hyperlink ref="D21" r:id="rId53" xr:uid="{5B9CF25A-E169-4DD6-8174-509D0AAAB15B}"/>
    <hyperlink ref="D22" r:id="rId54" xr:uid="{7E445811-5514-4F80-B712-74BDF5B6FA3F}"/>
    <hyperlink ref="D23" r:id="rId55" xr:uid="{24B92F47-FB81-4C31-915D-DFFCC840F1F1}"/>
    <hyperlink ref="D24" r:id="rId56" xr:uid="{AF38B06F-FA92-4C85-8C88-DD148B055DD3}"/>
    <hyperlink ref="D25" r:id="rId57" xr:uid="{FBE84777-6C17-4D30-836E-C22AFF4D6134}"/>
    <hyperlink ref="D26" r:id="rId58" xr:uid="{5F857261-D048-42A0-A5B8-9D6B3F3AB3F3}"/>
    <hyperlink ref="D27" r:id="rId59" xr:uid="{FA5793AB-5C59-4453-A7EB-BFF09F149CAB}"/>
    <hyperlink ref="D28" r:id="rId60" xr:uid="{8036935E-49E4-404B-900A-BD8D178936D5}"/>
    <hyperlink ref="D29" r:id="rId61" xr:uid="{68B87DA8-CE90-46BF-ADF8-BA4A9CB1325A}"/>
    <hyperlink ref="D30" r:id="rId62" xr:uid="{4B9DE9E1-7997-4FB8-80DB-D98C0B31ABC3}"/>
    <hyperlink ref="D31" r:id="rId63" xr:uid="{99FE97B4-82DF-4563-85E0-1F32998836BE}"/>
    <hyperlink ref="D32" r:id="rId64" xr:uid="{9042AA30-F15B-44F3-B29F-0DB75A3BF68B}"/>
    <hyperlink ref="D33" r:id="rId65" xr:uid="{26FF15E7-BE2D-440A-9A33-DBFC8854BF67}"/>
    <hyperlink ref="D35" r:id="rId66" xr:uid="{D31E7510-B799-4CCA-BDC2-0D0568A38751}"/>
    <hyperlink ref="D36" r:id="rId67" xr:uid="{F8162645-39B5-442B-8E64-E7561693AD5B}"/>
    <hyperlink ref="D37" r:id="rId68" xr:uid="{55B5C5CB-9537-4624-95BA-49D7531D43F0}"/>
    <hyperlink ref="D38" r:id="rId69" xr:uid="{595F3A64-6564-4A6C-BD93-C0E6347CD2BF}"/>
    <hyperlink ref="D39" r:id="rId70" xr:uid="{2FDA59D7-1292-474B-9F5D-5E05851181D9}"/>
    <hyperlink ref="D40" r:id="rId71" xr:uid="{4B0C4F3E-FD09-4159-ABDE-E7B0126BD293}"/>
    <hyperlink ref="D41" r:id="rId72" xr:uid="{ADBC3FEB-EB9F-4B47-87BB-9B189F6C2B98}"/>
    <hyperlink ref="D42" r:id="rId73" xr:uid="{4F09B1FF-25BA-40EF-8D63-490E7C870442}"/>
    <hyperlink ref="D43" r:id="rId74" xr:uid="{3B785FA8-B246-4176-B49B-61ED8D057E84}"/>
    <hyperlink ref="D44" r:id="rId75" xr:uid="{765F7901-82A5-44E9-B032-1199E4116FC6}"/>
    <hyperlink ref="D45" r:id="rId76" xr:uid="{04DC8CD3-B9EB-4F6A-9B53-2455DA2D790F}"/>
    <hyperlink ref="BI28" r:id="rId77" xr:uid="{56F4D453-A816-4068-A68D-4FBBA6AFDBA7}"/>
    <hyperlink ref="BI40" r:id="rId78" xr:uid="{4BE15FA5-31B6-4DA5-9327-2C16B7556CEB}"/>
    <hyperlink ref="BI41" r:id="rId79" xr:uid="{7548DBD4-D542-4246-B4B7-CA1B312436B5}"/>
    <hyperlink ref="BI42" r:id="rId80" xr:uid="{302937B7-7A54-4761-B2E2-99AC68C5325B}"/>
    <hyperlink ref="C19" r:id="rId81" xr:uid="{4E5420A7-189C-4F23-ADFB-2D6275BB4D24}"/>
  </hyperlinks>
  <pageMargins left="0.7" right="0.7" top="0.75" bottom="0.75" header="0.3" footer="0.3"/>
  <pageSetup paperSize="9" orientation="portrait" horizontalDpi="0" verticalDpi="0" r:id="rId8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Y1001"/>
  <sheetViews>
    <sheetView workbookViewId="0"/>
  </sheetViews>
  <sheetFormatPr defaultColWidth="12.625" defaultRowHeight="15" customHeight="1" x14ac:dyDescent="0.2"/>
  <cols>
    <col min="5" max="5" width="9.875" customWidth="1"/>
  </cols>
  <sheetData>
    <row r="1" spans="1:51" ht="15.75" x14ac:dyDescent="0.25">
      <c r="A1" s="1"/>
      <c r="B1" s="1"/>
      <c r="C1" s="1"/>
      <c r="D1" s="1"/>
      <c r="E1" s="2" t="s">
        <v>120</v>
      </c>
      <c r="F1" s="1"/>
      <c r="G1" s="3">
        <v>1</v>
      </c>
      <c r="H1" s="3">
        <v>2</v>
      </c>
      <c r="I1" s="3">
        <v>3</v>
      </c>
      <c r="J1" s="3">
        <v>4</v>
      </c>
      <c r="K1" s="3">
        <v>5</v>
      </c>
      <c r="L1" s="3">
        <v>6</v>
      </c>
      <c r="M1" s="3">
        <v>7</v>
      </c>
      <c r="N1" s="3">
        <v>8</v>
      </c>
      <c r="O1" s="3">
        <v>9</v>
      </c>
      <c r="P1" s="3">
        <v>10</v>
      </c>
      <c r="Q1" s="3">
        <v>11</v>
      </c>
      <c r="R1" s="3">
        <v>12</v>
      </c>
      <c r="S1" s="3">
        <v>13</v>
      </c>
      <c r="T1" s="3">
        <v>14</v>
      </c>
      <c r="U1" s="3">
        <v>15</v>
      </c>
      <c r="V1" s="3">
        <v>16</v>
      </c>
      <c r="W1" s="3">
        <v>17</v>
      </c>
      <c r="X1" s="3">
        <v>18</v>
      </c>
      <c r="Y1" s="3">
        <v>19</v>
      </c>
      <c r="Z1" s="3">
        <v>20</v>
      </c>
      <c r="AA1" s="3">
        <v>21</v>
      </c>
      <c r="AB1" s="3">
        <v>22</v>
      </c>
      <c r="AC1" s="3">
        <v>23</v>
      </c>
      <c r="AD1" s="3">
        <v>24</v>
      </c>
      <c r="AE1" s="3">
        <v>25</v>
      </c>
      <c r="AF1" s="3">
        <v>26</v>
      </c>
      <c r="AG1" s="3">
        <v>27</v>
      </c>
      <c r="AH1" s="3">
        <v>28</v>
      </c>
      <c r="AI1" s="3">
        <v>29</v>
      </c>
      <c r="AJ1" s="3">
        <v>30</v>
      </c>
      <c r="AK1" s="3">
        <v>31</v>
      </c>
      <c r="AL1" s="3">
        <v>32</v>
      </c>
      <c r="AM1" s="3">
        <v>33</v>
      </c>
      <c r="AN1" s="3">
        <v>34</v>
      </c>
      <c r="AO1" s="3">
        <v>35</v>
      </c>
      <c r="AP1" s="3">
        <v>36</v>
      </c>
      <c r="AQ1" s="4">
        <v>37</v>
      </c>
      <c r="AR1" s="3">
        <v>38</v>
      </c>
      <c r="AS1" s="3">
        <v>39</v>
      </c>
      <c r="AT1" s="3">
        <v>40</v>
      </c>
      <c r="AU1" s="3">
        <v>41</v>
      </c>
      <c r="AV1" s="4">
        <v>42</v>
      </c>
      <c r="AW1" s="5" t="s">
        <v>410</v>
      </c>
      <c r="AX1" s="5" t="s">
        <v>410</v>
      </c>
      <c r="AY1" s="5" t="s">
        <v>410</v>
      </c>
    </row>
    <row r="2" spans="1:51" ht="15.75" x14ac:dyDescent="0.25">
      <c r="A2" s="6" t="s">
        <v>13</v>
      </c>
      <c r="B2" s="6" t="s">
        <v>0</v>
      </c>
      <c r="C2" s="221" t="s">
        <v>14</v>
      </c>
      <c r="D2" s="217"/>
      <c r="E2" s="7" t="s">
        <v>228</v>
      </c>
      <c r="F2" s="6" t="s">
        <v>435</v>
      </c>
      <c r="G2" s="8">
        <v>1</v>
      </c>
      <c r="H2" s="8">
        <v>0</v>
      </c>
      <c r="I2" s="8">
        <v>0</v>
      </c>
      <c r="J2" s="8">
        <v>0</v>
      </c>
      <c r="K2" s="8">
        <v>1</v>
      </c>
      <c r="L2" s="8">
        <v>0</v>
      </c>
      <c r="M2" s="8">
        <v>0</v>
      </c>
      <c r="N2" s="8">
        <v>0</v>
      </c>
      <c r="O2" s="8">
        <v>0</v>
      </c>
      <c r="P2" s="8">
        <v>1</v>
      </c>
      <c r="Q2" s="8">
        <v>0</v>
      </c>
      <c r="R2" s="8">
        <v>0</v>
      </c>
      <c r="S2" s="8">
        <v>1</v>
      </c>
      <c r="T2" s="8">
        <v>1</v>
      </c>
      <c r="U2" s="8">
        <v>1</v>
      </c>
      <c r="V2" s="8">
        <v>1</v>
      </c>
      <c r="W2" s="8">
        <v>1</v>
      </c>
      <c r="X2" s="8">
        <v>1</v>
      </c>
      <c r="Y2" s="8">
        <v>0</v>
      </c>
      <c r="Z2" s="8">
        <v>1</v>
      </c>
      <c r="AA2" s="8">
        <v>1</v>
      </c>
      <c r="AB2" s="8">
        <v>1</v>
      </c>
      <c r="AC2" s="8">
        <v>1</v>
      </c>
      <c r="AD2" s="8">
        <v>1</v>
      </c>
      <c r="AE2" s="8">
        <v>1</v>
      </c>
      <c r="AF2" s="8">
        <v>0</v>
      </c>
      <c r="AG2" s="8">
        <v>1</v>
      </c>
      <c r="AH2" s="8">
        <v>1</v>
      </c>
      <c r="AI2" s="8">
        <v>1</v>
      </c>
      <c r="AJ2" s="8">
        <v>1</v>
      </c>
      <c r="AK2" s="8" t="s">
        <v>436</v>
      </c>
      <c r="AL2" s="8" t="s">
        <v>436</v>
      </c>
      <c r="AM2" s="8">
        <v>1</v>
      </c>
      <c r="AN2" s="8">
        <v>0</v>
      </c>
      <c r="AO2" s="8">
        <v>0</v>
      </c>
      <c r="AP2" s="8">
        <v>0</v>
      </c>
      <c r="AQ2" s="9"/>
      <c r="AR2" s="10"/>
      <c r="AS2" s="10"/>
      <c r="AT2" s="10"/>
      <c r="AU2" s="10"/>
      <c r="AV2" s="9"/>
      <c r="AW2" s="10"/>
      <c r="AX2" s="10"/>
      <c r="AY2" s="10"/>
    </row>
    <row r="3" spans="1:51" ht="15.75" x14ac:dyDescent="0.25">
      <c r="A3" s="11"/>
      <c r="B3" s="11"/>
      <c r="C3" s="221" t="s">
        <v>14</v>
      </c>
      <c r="D3" s="217"/>
      <c r="E3" s="7" t="s">
        <v>229</v>
      </c>
      <c r="F3" s="6" t="s">
        <v>16</v>
      </c>
      <c r="G3" s="8">
        <v>1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9"/>
      <c r="AR3" s="10"/>
      <c r="AS3" s="10"/>
      <c r="AT3" s="10"/>
      <c r="AU3" s="10"/>
      <c r="AV3" s="9"/>
      <c r="AW3" s="10"/>
      <c r="AX3" s="10"/>
      <c r="AY3" s="10"/>
    </row>
    <row r="4" spans="1:51" ht="15.75" x14ac:dyDescent="0.25">
      <c r="A4" s="11"/>
      <c r="B4" s="11"/>
      <c r="C4" s="221" t="s">
        <v>14</v>
      </c>
      <c r="D4" s="217"/>
      <c r="E4" s="7" t="s">
        <v>230</v>
      </c>
      <c r="F4" s="6" t="s">
        <v>17</v>
      </c>
      <c r="G4" s="8">
        <v>0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8">
        <v>1</v>
      </c>
      <c r="Q4" s="8">
        <v>1</v>
      </c>
      <c r="R4" s="8">
        <v>1</v>
      </c>
      <c r="S4" s="8">
        <v>1</v>
      </c>
      <c r="T4" s="8">
        <v>1</v>
      </c>
      <c r="U4" s="8">
        <v>1</v>
      </c>
      <c r="V4" s="8">
        <v>1</v>
      </c>
      <c r="W4" s="8">
        <v>1</v>
      </c>
      <c r="X4" s="8">
        <v>1</v>
      </c>
      <c r="Y4" s="8">
        <v>1</v>
      </c>
      <c r="Z4" s="8">
        <v>0</v>
      </c>
      <c r="AA4" s="8">
        <v>1</v>
      </c>
      <c r="AB4" s="8">
        <v>1</v>
      </c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>
        <v>1</v>
      </c>
      <c r="AN4" s="8">
        <v>1</v>
      </c>
      <c r="AO4" s="8">
        <v>1</v>
      </c>
      <c r="AP4" s="8">
        <v>1</v>
      </c>
      <c r="AQ4" s="9"/>
      <c r="AR4" s="10"/>
      <c r="AS4" s="10"/>
      <c r="AT4" s="10"/>
      <c r="AU4" s="10"/>
      <c r="AV4" s="9"/>
      <c r="AW4" s="10"/>
      <c r="AX4" s="10"/>
      <c r="AY4" s="10"/>
    </row>
    <row r="5" spans="1:51" ht="15.75" x14ac:dyDescent="0.25">
      <c r="A5" s="11"/>
      <c r="B5" s="11"/>
      <c r="C5" s="221" t="s">
        <v>14</v>
      </c>
      <c r="D5" s="217"/>
      <c r="E5" s="7" t="s">
        <v>231</v>
      </c>
      <c r="F5" s="6" t="s">
        <v>18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9"/>
      <c r="AR5" s="10"/>
      <c r="AS5" s="10"/>
      <c r="AT5" s="10"/>
      <c r="AU5" s="10"/>
      <c r="AV5" s="9"/>
      <c r="AW5" s="10"/>
      <c r="AX5" s="10"/>
      <c r="AY5" s="10"/>
    </row>
    <row r="6" spans="1:51" ht="15.75" x14ac:dyDescent="0.25">
      <c r="A6" s="11"/>
      <c r="B6" s="11"/>
      <c r="C6" s="221" t="s">
        <v>14</v>
      </c>
      <c r="D6" s="217"/>
      <c r="E6" s="7" t="s">
        <v>232</v>
      </c>
      <c r="F6" s="6" t="s">
        <v>19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9"/>
      <c r="AR6" s="10"/>
      <c r="AS6" s="10"/>
      <c r="AT6" s="10"/>
      <c r="AU6" s="10"/>
      <c r="AV6" s="9"/>
      <c r="AW6" s="10"/>
      <c r="AX6" s="10"/>
      <c r="AY6" s="10"/>
    </row>
    <row r="7" spans="1:51" ht="15.75" x14ac:dyDescent="0.25">
      <c r="A7" s="11"/>
      <c r="B7" s="11"/>
      <c r="C7" s="221" t="s">
        <v>14</v>
      </c>
      <c r="D7" s="217"/>
      <c r="E7" s="7" t="s">
        <v>233</v>
      </c>
      <c r="F7" s="6" t="s">
        <v>20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 t="s">
        <v>436</v>
      </c>
      <c r="AO7" s="8">
        <v>0</v>
      </c>
      <c r="AP7" s="8">
        <v>0</v>
      </c>
      <c r="AQ7" s="9"/>
      <c r="AR7" s="10"/>
      <c r="AS7" s="10"/>
      <c r="AT7" s="10"/>
      <c r="AU7" s="10"/>
      <c r="AV7" s="9"/>
      <c r="AW7" s="10"/>
      <c r="AX7" s="10"/>
      <c r="AY7" s="10"/>
    </row>
    <row r="8" spans="1:51" ht="15.75" x14ac:dyDescent="0.25">
      <c r="A8" s="11"/>
      <c r="B8" s="11"/>
      <c r="C8" s="221" t="s">
        <v>14</v>
      </c>
      <c r="D8" s="217"/>
      <c r="E8" s="7" t="s">
        <v>234</v>
      </c>
      <c r="F8" s="6" t="s">
        <v>21</v>
      </c>
      <c r="G8" s="8">
        <v>0</v>
      </c>
      <c r="H8" s="8">
        <v>0</v>
      </c>
      <c r="I8" s="8">
        <v>0</v>
      </c>
      <c r="J8" s="8" t="s">
        <v>436</v>
      </c>
      <c r="K8" s="8">
        <v>0</v>
      </c>
      <c r="L8" s="8" t="s">
        <v>436</v>
      </c>
      <c r="M8" s="8">
        <v>0</v>
      </c>
      <c r="N8" s="8" t="s">
        <v>437</v>
      </c>
      <c r="O8" s="8">
        <v>0</v>
      </c>
      <c r="P8" s="8">
        <v>0</v>
      </c>
      <c r="Q8" s="8">
        <v>0</v>
      </c>
      <c r="R8" s="8">
        <v>0</v>
      </c>
      <c r="S8" s="8">
        <v>1</v>
      </c>
      <c r="T8" s="8">
        <v>1</v>
      </c>
      <c r="U8" s="8">
        <v>1</v>
      </c>
      <c r="V8" s="8">
        <v>1</v>
      </c>
      <c r="W8" s="8">
        <v>0</v>
      </c>
      <c r="X8" s="8">
        <v>1</v>
      </c>
      <c r="Y8" s="8">
        <v>0</v>
      </c>
      <c r="Z8" s="8">
        <v>1</v>
      </c>
      <c r="AA8" s="8">
        <v>1</v>
      </c>
      <c r="AB8" s="8">
        <v>1</v>
      </c>
      <c r="AC8" s="8">
        <v>1</v>
      </c>
      <c r="AD8" s="8">
        <v>1</v>
      </c>
      <c r="AE8" s="8">
        <v>1</v>
      </c>
      <c r="AF8" s="8">
        <v>0</v>
      </c>
      <c r="AG8" s="8">
        <v>1</v>
      </c>
      <c r="AH8" s="8">
        <v>1</v>
      </c>
      <c r="AI8" s="8">
        <v>1</v>
      </c>
      <c r="AJ8" s="8">
        <v>1</v>
      </c>
      <c r="AK8" s="8">
        <v>0</v>
      </c>
      <c r="AL8" s="8">
        <v>1</v>
      </c>
      <c r="AM8" s="8" t="s">
        <v>436</v>
      </c>
      <c r="AN8" s="8" t="s">
        <v>436</v>
      </c>
      <c r="AO8" s="8">
        <v>1</v>
      </c>
      <c r="AP8" s="8">
        <v>0</v>
      </c>
      <c r="AQ8" s="9"/>
      <c r="AR8" s="10"/>
      <c r="AS8" s="10"/>
      <c r="AT8" s="10"/>
      <c r="AU8" s="10"/>
      <c r="AV8" s="9"/>
      <c r="AW8" s="10"/>
      <c r="AX8" s="10"/>
      <c r="AY8" s="10"/>
    </row>
    <row r="9" spans="1:51" ht="15.75" x14ac:dyDescent="0.25">
      <c r="A9" s="11"/>
      <c r="B9" s="11"/>
      <c r="C9" s="221" t="s">
        <v>14</v>
      </c>
      <c r="D9" s="217"/>
      <c r="E9" s="7" t="s">
        <v>235</v>
      </c>
      <c r="F9" s="6" t="s">
        <v>22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9"/>
      <c r="AR9" s="10"/>
      <c r="AS9" s="10"/>
      <c r="AT9" s="10"/>
      <c r="AU9" s="10"/>
      <c r="AV9" s="9"/>
      <c r="AW9" s="10"/>
      <c r="AX9" s="10"/>
      <c r="AY9" s="10"/>
    </row>
    <row r="10" spans="1:51" ht="15.75" x14ac:dyDescent="0.25">
      <c r="A10" s="11"/>
      <c r="B10" s="11"/>
      <c r="C10" s="221" t="s">
        <v>14</v>
      </c>
      <c r="D10" s="217"/>
      <c r="E10" s="7" t="s">
        <v>236</v>
      </c>
      <c r="F10" s="6" t="s">
        <v>23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9"/>
      <c r="AR10" s="10"/>
      <c r="AS10" s="10"/>
      <c r="AT10" s="10"/>
      <c r="AU10" s="10"/>
      <c r="AV10" s="9"/>
      <c r="AW10" s="10"/>
      <c r="AX10" s="10"/>
      <c r="AY10" s="10"/>
    </row>
    <row r="11" spans="1:51" ht="15.75" x14ac:dyDescent="0.25">
      <c r="A11" s="11"/>
      <c r="B11" s="11"/>
      <c r="C11" s="221" t="s">
        <v>14</v>
      </c>
      <c r="D11" s="217"/>
      <c r="E11" s="7" t="s">
        <v>237</v>
      </c>
      <c r="F11" s="6" t="s">
        <v>24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1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9"/>
      <c r="AR11" s="10"/>
      <c r="AS11" s="10"/>
      <c r="AT11" s="10"/>
      <c r="AU11" s="10"/>
      <c r="AV11" s="9"/>
      <c r="AW11" s="10"/>
      <c r="AX11" s="10"/>
      <c r="AY11" s="10"/>
    </row>
    <row r="12" spans="1:51" ht="15.75" x14ac:dyDescent="0.25">
      <c r="A12" s="11"/>
      <c r="B12" s="11"/>
      <c r="C12" s="221" t="s">
        <v>14</v>
      </c>
      <c r="D12" s="217"/>
      <c r="E12" s="7" t="s">
        <v>238</v>
      </c>
      <c r="F12" s="6" t="s">
        <v>25</v>
      </c>
      <c r="G12" s="8" t="s">
        <v>434</v>
      </c>
      <c r="H12" s="8">
        <v>98</v>
      </c>
      <c r="I12" s="8">
        <v>98</v>
      </c>
      <c r="J12" s="8">
        <v>98</v>
      </c>
      <c r="K12" s="8">
        <v>98</v>
      </c>
      <c r="L12" s="8">
        <v>98</v>
      </c>
      <c r="M12" s="8">
        <v>98</v>
      </c>
      <c r="N12" s="8">
        <v>98</v>
      </c>
      <c r="O12" s="8">
        <v>98</v>
      </c>
      <c r="P12" s="8">
        <v>98</v>
      </c>
      <c r="Q12" s="8" t="s">
        <v>240</v>
      </c>
      <c r="R12" s="8">
        <v>98</v>
      </c>
      <c r="S12" s="8">
        <v>98</v>
      </c>
      <c r="T12" s="8">
        <v>98</v>
      </c>
      <c r="U12" s="8">
        <v>98</v>
      </c>
      <c r="V12" s="8">
        <v>98</v>
      </c>
      <c r="W12" s="8">
        <v>98</v>
      </c>
      <c r="X12" s="8">
        <v>98</v>
      </c>
      <c r="Y12" s="8">
        <v>98</v>
      </c>
      <c r="Z12" s="8">
        <v>98</v>
      </c>
      <c r="AA12" s="8">
        <v>98</v>
      </c>
      <c r="AB12" s="8">
        <v>98</v>
      </c>
      <c r="AC12" s="8">
        <v>98</v>
      </c>
      <c r="AD12" s="8" t="s">
        <v>241</v>
      </c>
      <c r="AE12" s="8">
        <v>98</v>
      </c>
      <c r="AF12" s="8">
        <v>98</v>
      </c>
      <c r="AG12" s="8">
        <v>98</v>
      </c>
      <c r="AH12" s="8">
        <v>98</v>
      </c>
      <c r="AI12" s="8">
        <v>98</v>
      </c>
      <c r="AJ12" s="8">
        <v>98</v>
      </c>
      <c r="AK12" s="8">
        <v>98</v>
      </c>
      <c r="AL12" s="8">
        <v>98</v>
      </c>
      <c r="AM12" s="8">
        <v>98</v>
      </c>
      <c r="AN12" s="8">
        <v>98</v>
      </c>
      <c r="AO12" s="8">
        <v>98</v>
      </c>
      <c r="AP12" s="8">
        <v>98</v>
      </c>
      <c r="AQ12" s="9"/>
      <c r="AR12" s="10"/>
      <c r="AS12" s="10"/>
      <c r="AT12" s="10"/>
      <c r="AU12" s="10"/>
      <c r="AV12" s="9"/>
      <c r="AW12" s="10"/>
      <c r="AX12" s="10"/>
      <c r="AY12" s="10"/>
    </row>
    <row r="13" spans="1:51" ht="15.75" x14ac:dyDescent="0.25">
      <c r="A13" s="12" t="s">
        <v>26</v>
      </c>
      <c r="B13" s="12" t="s">
        <v>1</v>
      </c>
      <c r="C13" s="222" t="s">
        <v>27</v>
      </c>
      <c r="D13" s="220"/>
      <c r="E13" s="13" t="s">
        <v>247</v>
      </c>
      <c r="F13" s="12" t="s">
        <v>28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5"/>
      <c r="AR13" s="16"/>
      <c r="AS13" s="16"/>
      <c r="AT13" s="16"/>
      <c r="AU13" s="16"/>
      <c r="AV13" s="15"/>
      <c r="AW13" s="16"/>
      <c r="AX13" s="16"/>
      <c r="AY13" s="16"/>
    </row>
    <row r="14" spans="1:51" ht="15.75" x14ac:dyDescent="0.25">
      <c r="A14" s="17"/>
      <c r="B14" s="17"/>
      <c r="C14" s="223" t="s">
        <v>27</v>
      </c>
      <c r="D14" s="217"/>
      <c r="E14" s="19" t="s">
        <v>248</v>
      </c>
      <c r="F14" s="18" t="s">
        <v>29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9"/>
      <c r="AR14" s="10"/>
      <c r="AS14" s="10"/>
      <c r="AT14" s="10"/>
      <c r="AU14" s="10"/>
      <c r="AV14" s="9"/>
      <c r="AW14" s="10"/>
      <c r="AX14" s="10"/>
      <c r="AY14" s="10"/>
    </row>
    <row r="15" spans="1:51" ht="15.75" x14ac:dyDescent="0.25">
      <c r="A15" s="17"/>
      <c r="B15" s="17"/>
      <c r="C15" s="223" t="s">
        <v>27</v>
      </c>
      <c r="D15" s="217"/>
      <c r="E15" s="19" t="s">
        <v>249</v>
      </c>
      <c r="F15" s="18" t="s">
        <v>30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9"/>
      <c r="AR15" s="10"/>
      <c r="AS15" s="10"/>
      <c r="AT15" s="10"/>
      <c r="AU15" s="10"/>
      <c r="AV15" s="9"/>
      <c r="AW15" s="10"/>
      <c r="AX15" s="10"/>
      <c r="AY15" s="10"/>
    </row>
    <row r="16" spans="1:51" ht="15.75" x14ac:dyDescent="0.25">
      <c r="A16" s="17"/>
      <c r="B16" s="17"/>
      <c r="C16" s="223" t="s">
        <v>27</v>
      </c>
      <c r="D16" s="217"/>
      <c r="E16" s="19" t="s">
        <v>250</v>
      </c>
      <c r="F16" s="18" t="s">
        <v>31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9"/>
      <c r="AR16" s="10"/>
      <c r="AS16" s="10"/>
      <c r="AT16" s="10"/>
      <c r="AU16" s="10"/>
      <c r="AV16" s="9"/>
      <c r="AW16" s="10"/>
      <c r="AX16" s="10"/>
      <c r="AY16" s="10"/>
    </row>
    <row r="17" spans="1:51" ht="15.75" x14ac:dyDescent="0.25">
      <c r="A17" s="17"/>
      <c r="B17" s="17"/>
      <c r="C17" s="223" t="s">
        <v>27</v>
      </c>
      <c r="D17" s="217"/>
      <c r="E17" s="19" t="s">
        <v>251</v>
      </c>
      <c r="F17" s="18" t="s">
        <v>32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9"/>
      <c r="AR17" s="10"/>
      <c r="AS17" s="10"/>
      <c r="AT17" s="10"/>
      <c r="AU17" s="10"/>
      <c r="AV17" s="9"/>
      <c r="AW17" s="10"/>
      <c r="AX17" s="10"/>
      <c r="AY17" s="10"/>
    </row>
    <row r="18" spans="1:51" ht="15.75" x14ac:dyDescent="0.25">
      <c r="A18" s="17"/>
      <c r="B18" s="17"/>
      <c r="C18" s="223" t="s">
        <v>27</v>
      </c>
      <c r="D18" s="217"/>
      <c r="E18" s="19" t="s">
        <v>252</v>
      </c>
      <c r="F18" s="18" t="s">
        <v>33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9"/>
      <c r="AR18" s="10"/>
      <c r="AS18" s="10"/>
      <c r="AT18" s="10"/>
      <c r="AU18" s="10"/>
      <c r="AV18" s="9"/>
      <c r="AW18" s="10"/>
      <c r="AX18" s="10"/>
      <c r="AY18" s="10"/>
    </row>
    <row r="19" spans="1:51" ht="15.75" x14ac:dyDescent="0.25">
      <c r="A19" s="17"/>
      <c r="B19" s="17"/>
      <c r="C19" s="223" t="s">
        <v>27</v>
      </c>
      <c r="D19" s="217"/>
      <c r="E19" s="19" t="s">
        <v>253</v>
      </c>
      <c r="F19" s="18" t="s">
        <v>34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9"/>
      <c r="AR19" s="10"/>
      <c r="AS19" s="10"/>
      <c r="AT19" s="10"/>
      <c r="AU19" s="10"/>
      <c r="AV19" s="9"/>
      <c r="AW19" s="10"/>
      <c r="AX19" s="10"/>
      <c r="AY19" s="10"/>
    </row>
    <row r="20" spans="1:51" ht="15.75" x14ac:dyDescent="0.25">
      <c r="A20" s="17"/>
      <c r="B20" s="17"/>
      <c r="C20" s="223" t="s">
        <v>27</v>
      </c>
      <c r="D20" s="217"/>
      <c r="E20" s="19" t="s">
        <v>254</v>
      </c>
      <c r="F20" s="18" t="s">
        <v>35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9"/>
      <c r="AR20" s="10"/>
      <c r="AS20" s="10"/>
      <c r="AT20" s="10"/>
      <c r="AU20" s="10"/>
      <c r="AV20" s="9"/>
      <c r="AW20" s="10"/>
      <c r="AX20" s="10"/>
      <c r="AY20" s="10"/>
    </row>
    <row r="21" spans="1:51" ht="15.75" x14ac:dyDescent="0.25">
      <c r="A21" s="17"/>
      <c r="B21" s="17"/>
      <c r="C21" s="223" t="s">
        <v>27</v>
      </c>
      <c r="D21" s="217"/>
      <c r="E21" s="19" t="s">
        <v>255</v>
      </c>
      <c r="F21" s="18" t="s">
        <v>36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9"/>
      <c r="AR21" s="10"/>
      <c r="AS21" s="10"/>
      <c r="AT21" s="10"/>
      <c r="AU21" s="10"/>
      <c r="AV21" s="9"/>
      <c r="AW21" s="10"/>
      <c r="AX21" s="10"/>
      <c r="AY21" s="10"/>
    </row>
    <row r="22" spans="1:51" ht="15.75" x14ac:dyDescent="0.25">
      <c r="A22" s="17"/>
      <c r="B22" s="17"/>
      <c r="C22" s="223" t="s">
        <v>27</v>
      </c>
      <c r="D22" s="217"/>
      <c r="E22" s="19" t="s">
        <v>256</v>
      </c>
      <c r="F22" s="18" t="s">
        <v>37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9"/>
      <c r="AR22" s="10"/>
      <c r="AS22" s="10"/>
      <c r="AT22" s="10"/>
      <c r="AU22" s="10"/>
      <c r="AV22" s="9"/>
      <c r="AW22" s="10"/>
      <c r="AX22" s="10"/>
      <c r="AY22" s="10"/>
    </row>
    <row r="23" spans="1:51" ht="15.75" x14ac:dyDescent="0.25">
      <c r="A23" s="17"/>
      <c r="B23" s="17"/>
      <c r="C23" s="223" t="s">
        <v>27</v>
      </c>
      <c r="D23" s="217"/>
      <c r="E23" s="19" t="s">
        <v>257</v>
      </c>
      <c r="F23" s="18" t="s">
        <v>38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9"/>
      <c r="AR23" s="10"/>
      <c r="AS23" s="10"/>
      <c r="AT23" s="10"/>
      <c r="AU23" s="10"/>
      <c r="AV23" s="9"/>
      <c r="AW23" s="10"/>
      <c r="AX23" s="10"/>
      <c r="AY23" s="10"/>
    </row>
    <row r="24" spans="1:51" ht="15.75" x14ac:dyDescent="0.25">
      <c r="A24" s="17"/>
      <c r="B24" s="17"/>
      <c r="C24" s="223" t="s">
        <v>27</v>
      </c>
      <c r="D24" s="217"/>
      <c r="E24" s="19" t="s">
        <v>258</v>
      </c>
      <c r="F24" s="18" t="s">
        <v>39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9"/>
      <c r="AR24" s="10"/>
      <c r="AS24" s="10"/>
      <c r="AT24" s="10"/>
      <c r="AU24" s="10"/>
      <c r="AV24" s="9"/>
      <c r="AW24" s="10"/>
      <c r="AX24" s="10"/>
      <c r="AY24" s="10"/>
    </row>
    <row r="25" spans="1:51" ht="15.75" x14ac:dyDescent="0.25">
      <c r="A25" s="21" t="s">
        <v>40</v>
      </c>
      <c r="B25" s="21" t="s">
        <v>41</v>
      </c>
      <c r="C25" s="224" t="s">
        <v>42</v>
      </c>
      <c r="D25" s="220"/>
      <c r="E25" s="22" t="s">
        <v>264</v>
      </c>
      <c r="F25" s="21" t="s">
        <v>438</v>
      </c>
      <c r="G25" s="23">
        <v>1</v>
      </c>
      <c r="H25" s="24">
        <v>0</v>
      </c>
      <c r="I25" s="23">
        <v>1</v>
      </c>
      <c r="J25" s="24">
        <v>0</v>
      </c>
      <c r="K25" s="23">
        <v>1</v>
      </c>
      <c r="L25" s="24">
        <v>0</v>
      </c>
      <c r="M25" s="23">
        <v>1</v>
      </c>
      <c r="N25" s="24">
        <v>0</v>
      </c>
      <c r="O25" s="24">
        <v>0</v>
      </c>
      <c r="P25" s="23">
        <v>1</v>
      </c>
      <c r="Q25" s="24">
        <v>0</v>
      </c>
      <c r="R25" s="23">
        <v>1</v>
      </c>
      <c r="S25" s="23">
        <v>1</v>
      </c>
      <c r="T25" s="23">
        <v>1</v>
      </c>
      <c r="U25" s="23">
        <v>1</v>
      </c>
      <c r="V25" s="23">
        <v>1</v>
      </c>
      <c r="W25" s="23">
        <v>1</v>
      </c>
      <c r="X25" s="23">
        <v>1</v>
      </c>
      <c r="Y25" s="24">
        <v>0</v>
      </c>
      <c r="Z25" s="23">
        <v>1</v>
      </c>
      <c r="AA25" s="24">
        <v>0</v>
      </c>
      <c r="AB25" s="24">
        <v>0</v>
      </c>
      <c r="AC25" s="23">
        <v>1</v>
      </c>
      <c r="AD25" s="23">
        <v>1</v>
      </c>
      <c r="AE25" s="23">
        <v>1</v>
      </c>
      <c r="AF25" s="23">
        <v>1</v>
      </c>
      <c r="AG25" s="23">
        <v>1</v>
      </c>
      <c r="AH25" s="23">
        <v>1</v>
      </c>
      <c r="AI25" s="23">
        <v>1</v>
      </c>
      <c r="AJ25" s="23">
        <v>1</v>
      </c>
      <c r="AK25" s="23">
        <v>1</v>
      </c>
      <c r="AL25" s="23">
        <v>1</v>
      </c>
      <c r="AM25" s="23">
        <v>1</v>
      </c>
      <c r="AN25" s="23">
        <v>1</v>
      </c>
      <c r="AO25" s="24">
        <v>0</v>
      </c>
      <c r="AP25" s="24">
        <v>0</v>
      </c>
      <c r="AQ25" s="25">
        <v>0</v>
      </c>
      <c r="AR25" s="23">
        <v>1</v>
      </c>
      <c r="AS25" s="23">
        <v>1</v>
      </c>
      <c r="AT25" s="23">
        <v>1</v>
      </c>
      <c r="AU25" s="23">
        <v>1</v>
      </c>
      <c r="AV25" s="25">
        <v>0</v>
      </c>
      <c r="AW25" s="24">
        <v>0</v>
      </c>
      <c r="AX25" s="24">
        <v>0</v>
      </c>
      <c r="AY25" s="24">
        <v>0</v>
      </c>
    </row>
    <row r="26" spans="1:51" ht="15.75" x14ac:dyDescent="0.25">
      <c r="A26" s="11"/>
      <c r="B26" s="11"/>
      <c r="C26" s="221" t="s">
        <v>42</v>
      </c>
      <c r="D26" s="217"/>
      <c r="E26" s="7" t="s">
        <v>266</v>
      </c>
      <c r="F26" s="6" t="s">
        <v>44</v>
      </c>
      <c r="G26" s="26">
        <v>1</v>
      </c>
      <c r="H26" s="26">
        <v>1</v>
      </c>
      <c r="I26" s="26">
        <v>1</v>
      </c>
      <c r="J26" s="26">
        <v>1</v>
      </c>
      <c r="K26" s="26">
        <v>1</v>
      </c>
      <c r="L26" s="26">
        <v>1</v>
      </c>
      <c r="M26" s="26">
        <v>1</v>
      </c>
      <c r="N26" s="26">
        <v>1</v>
      </c>
      <c r="O26" s="26">
        <v>1</v>
      </c>
      <c r="P26" s="26">
        <v>1</v>
      </c>
      <c r="Q26" s="26">
        <v>1</v>
      </c>
      <c r="R26" s="26">
        <v>1</v>
      </c>
      <c r="S26" s="26">
        <v>1</v>
      </c>
      <c r="T26" s="26">
        <v>1</v>
      </c>
      <c r="U26" s="26">
        <v>1</v>
      </c>
      <c r="V26" s="26">
        <v>1</v>
      </c>
      <c r="W26" s="26">
        <v>1</v>
      </c>
      <c r="X26" s="26">
        <v>1</v>
      </c>
      <c r="Y26" s="26">
        <v>1</v>
      </c>
      <c r="Z26" s="26">
        <v>1</v>
      </c>
      <c r="AA26" s="26">
        <v>1</v>
      </c>
      <c r="AB26" s="26">
        <v>1</v>
      </c>
      <c r="AC26" s="26">
        <v>1</v>
      </c>
      <c r="AD26" s="26">
        <v>1</v>
      </c>
      <c r="AE26" s="26">
        <v>1</v>
      </c>
      <c r="AF26" s="26">
        <v>1</v>
      </c>
      <c r="AG26" s="26">
        <v>1</v>
      </c>
      <c r="AH26" s="26">
        <v>1</v>
      </c>
      <c r="AI26" s="26">
        <v>1</v>
      </c>
      <c r="AJ26" s="26">
        <v>1</v>
      </c>
      <c r="AK26" s="26">
        <v>1</v>
      </c>
      <c r="AL26" s="26">
        <v>1</v>
      </c>
      <c r="AM26" s="26">
        <v>1</v>
      </c>
      <c r="AN26" s="26">
        <v>1</v>
      </c>
      <c r="AO26" s="26">
        <v>1</v>
      </c>
      <c r="AP26" s="26">
        <v>1</v>
      </c>
      <c r="AQ26" s="27">
        <v>1</v>
      </c>
      <c r="AR26" s="26">
        <v>1</v>
      </c>
      <c r="AS26" s="26">
        <v>1</v>
      </c>
      <c r="AT26" s="26">
        <v>1</v>
      </c>
      <c r="AU26" s="26">
        <v>1</v>
      </c>
      <c r="AV26" s="28">
        <v>0</v>
      </c>
      <c r="AW26" s="29">
        <v>0</v>
      </c>
      <c r="AX26" s="29">
        <v>0</v>
      </c>
      <c r="AY26" s="29">
        <v>0</v>
      </c>
    </row>
    <row r="27" spans="1:51" ht="15.75" x14ac:dyDescent="0.25">
      <c r="A27" s="11"/>
      <c r="B27" s="11"/>
      <c r="C27" s="221" t="s">
        <v>42</v>
      </c>
      <c r="D27" s="217"/>
      <c r="E27" s="7" t="s">
        <v>268</v>
      </c>
      <c r="F27" s="6" t="s">
        <v>45</v>
      </c>
      <c r="G27" s="29">
        <v>0</v>
      </c>
      <c r="H27" s="26">
        <v>1</v>
      </c>
      <c r="I27" s="26">
        <v>1</v>
      </c>
      <c r="J27" s="26">
        <v>1</v>
      </c>
      <c r="K27" s="26">
        <v>1</v>
      </c>
      <c r="L27" s="29">
        <v>0</v>
      </c>
      <c r="M27" s="26">
        <v>1</v>
      </c>
      <c r="N27" s="29">
        <v>0</v>
      </c>
      <c r="O27" s="26">
        <v>1</v>
      </c>
      <c r="P27" s="26">
        <v>1</v>
      </c>
      <c r="Q27" s="29">
        <v>0</v>
      </c>
      <c r="R27" s="26">
        <v>1</v>
      </c>
      <c r="S27" s="29">
        <v>0</v>
      </c>
      <c r="T27" s="26">
        <v>1</v>
      </c>
      <c r="U27" s="26">
        <v>1</v>
      </c>
      <c r="V27" s="29">
        <v>0</v>
      </c>
      <c r="W27" s="29">
        <v>0</v>
      </c>
      <c r="X27" s="29">
        <v>0</v>
      </c>
      <c r="Y27" s="26">
        <v>1</v>
      </c>
      <c r="Z27" s="26">
        <v>1</v>
      </c>
      <c r="AA27" s="29">
        <v>0</v>
      </c>
      <c r="AB27" s="26">
        <v>1</v>
      </c>
      <c r="AC27" s="26">
        <v>1</v>
      </c>
      <c r="AD27" s="29">
        <v>0</v>
      </c>
      <c r="AE27" s="26">
        <v>1</v>
      </c>
      <c r="AF27" s="26">
        <v>1</v>
      </c>
      <c r="AG27" s="26">
        <v>1</v>
      </c>
      <c r="AH27" s="26">
        <v>1</v>
      </c>
      <c r="AI27" s="26">
        <v>1</v>
      </c>
      <c r="AJ27" s="29">
        <v>1</v>
      </c>
      <c r="AK27" s="29">
        <v>0</v>
      </c>
      <c r="AL27" s="29">
        <v>0</v>
      </c>
      <c r="AM27" s="29">
        <v>0</v>
      </c>
      <c r="AN27" s="29">
        <v>0</v>
      </c>
      <c r="AO27" s="26">
        <v>1</v>
      </c>
      <c r="AP27" s="26">
        <v>1</v>
      </c>
      <c r="AQ27" s="27">
        <v>1</v>
      </c>
      <c r="AR27" s="26">
        <v>1</v>
      </c>
      <c r="AS27" s="29">
        <v>0</v>
      </c>
      <c r="AT27" s="29">
        <v>0</v>
      </c>
      <c r="AU27" s="29">
        <v>0</v>
      </c>
      <c r="AV27" s="27">
        <v>1</v>
      </c>
      <c r="AW27" s="26">
        <v>1</v>
      </c>
      <c r="AX27" s="26">
        <v>1</v>
      </c>
      <c r="AY27" s="26">
        <v>1</v>
      </c>
    </row>
    <row r="28" spans="1:51" ht="15.75" x14ac:dyDescent="0.25">
      <c r="A28" s="11"/>
      <c r="B28" s="11"/>
      <c r="C28" s="221" t="s">
        <v>42</v>
      </c>
      <c r="D28" s="217"/>
      <c r="E28" s="7" t="s">
        <v>439</v>
      </c>
      <c r="F28" s="6" t="s">
        <v>46</v>
      </c>
      <c r="G28" s="29">
        <v>0</v>
      </c>
      <c r="H28" s="26">
        <v>1</v>
      </c>
      <c r="I28" s="26">
        <v>1</v>
      </c>
      <c r="J28" s="26">
        <v>1</v>
      </c>
      <c r="K28" s="26">
        <v>1</v>
      </c>
      <c r="L28" s="26">
        <v>1</v>
      </c>
      <c r="M28" s="26">
        <v>1</v>
      </c>
      <c r="N28" s="26">
        <v>1</v>
      </c>
      <c r="O28" s="26">
        <v>1</v>
      </c>
      <c r="P28" s="26">
        <v>1</v>
      </c>
      <c r="Q28" s="26">
        <v>1</v>
      </c>
      <c r="R28" s="26">
        <v>1</v>
      </c>
      <c r="S28" s="26">
        <v>1</v>
      </c>
      <c r="T28" s="26">
        <v>1</v>
      </c>
      <c r="U28" s="26">
        <v>1</v>
      </c>
      <c r="V28" s="29">
        <v>0</v>
      </c>
      <c r="W28" s="26">
        <v>1</v>
      </c>
      <c r="X28" s="29">
        <v>0</v>
      </c>
      <c r="Y28" s="26">
        <v>1</v>
      </c>
      <c r="Z28" s="26">
        <v>1</v>
      </c>
      <c r="AA28" s="26">
        <v>1</v>
      </c>
      <c r="AB28" s="26">
        <v>1</v>
      </c>
      <c r="AC28" s="26">
        <v>1</v>
      </c>
      <c r="AD28" s="26">
        <v>1</v>
      </c>
      <c r="AE28" s="26">
        <v>1</v>
      </c>
      <c r="AF28" s="26">
        <v>1</v>
      </c>
      <c r="AG28" s="26">
        <v>1</v>
      </c>
      <c r="AH28" s="26">
        <v>1</v>
      </c>
      <c r="AI28" s="26">
        <v>1</v>
      </c>
      <c r="AJ28" s="26">
        <v>1</v>
      </c>
      <c r="AK28" s="26">
        <v>1</v>
      </c>
      <c r="AL28" s="26">
        <v>1</v>
      </c>
      <c r="AM28" s="26">
        <v>1</v>
      </c>
      <c r="AN28" s="26">
        <v>1</v>
      </c>
      <c r="AO28" s="26">
        <v>1</v>
      </c>
      <c r="AP28" s="26">
        <v>1</v>
      </c>
      <c r="AQ28" s="27">
        <v>1</v>
      </c>
      <c r="AR28" s="26">
        <v>1</v>
      </c>
      <c r="AS28" s="26">
        <v>1</v>
      </c>
      <c r="AT28" s="26">
        <v>1</v>
      </c>
      <c r="AU28" s="29">
        <v>0</v>
      </c>
      <c r="AV28" s="27">
        <v>1</v>
      </c>
      <c r="AW28" s="26">
        <v>1</v>
      </c>
      <c r="AX28" s="26">
        <v>1</v>
      </c>
      <c r="AY28" s="26">
        <v>1</v>
      </c>
    </row>
    <row r="29" spans="1:51" ht="15.75" x14ac:dyDescent="0.25">
      <c r="A29" s="21" t="s">
        <v>47</v>
      </c>
      <c r="B29" s="224" t="s">
        <v>2</v>
      </c>
      <c r="C29" s="220"/>
      <c r="D29" s="220"/>
      <c r="E29" s="22" t="s">
        <v>271</v>
      </c>
      <c r="F29" s="21" t="s">
        <v>440</v>
      </c>
      <c r="G29" s="30">
        <v>1</v>
      </c>
      <c r="H29" s="30">
        <v>98</v>
      </c>
      <c r="I29" s="30">
        <v>98</v>
      </c>
      <c r="J29" s="30">
        <v>98</v>
      </c>
      <c r="K29" s="30">
        <v>1</v>
      </c>
      <c r="L29" s="30">
        <v>98</v>
      </c>
      <c r="M29" s="30">
        <v>98</v>
      </c>
      <c r="N29" s="30">
        <v>98</v>
      </c>
      <c r="O29" s="30">
        <v>98</v>
      </c>
      <c r="P29" s="30">
        <v>1</v>
      </c>
      <c r="Q29" s="31">
        <v>99</v>
      </c>
      <c r="R29" s="30">
        <v>98</v>
      </c>
      <c r="S29" s="31">
        <v>99</v>
      </c>
      <c r="T29" s="31">
        <v>99</v>
      </c>
      <c r="U29" s="30">
        <v>1</v>
      </c>
      <c r="V29" s="30">
        <v>1</v>
      </c>
      <c r="W29" s="30">
        <v>1</v>
      </c>
      <c r="X29" s="30">
        <v>1</v>
      </c>
      <c r="Y29" s="30">
        <v>98</v>
      </c>
      <c r="Z29" s="30">
        <v>1</v>
      </c>
      <c r="AA29" s="30">
        <v>1</v>
      </c>
      <c r="AB29" s="30">
        <v>0</v>
      </c>
      <c r="AC29" s="30">
        <v>1</v>
      </c>
      <c r="AD29" s="30">
        <v>1</v>
      </c>
      <c r="AE29" s="30">
        <v>1</v>
      </c>
      <c r="AF29" s="30">
        <v>98</v>
      </c>
      <c r="AG29" s="30">
        <v>1</v>
      </c>
      <c r="AH29" s="30">
        <v>1</v>
      </c>
      <c r="AI29" s="30">
        <v>1</v>
      </c>
      <c r="AJ29" s="30">
        <v>1</v>
      </c>
      <c r="AK29" s="30">
        <v>98</v>
      </c>
      <c r="AL29" s="30">
        <v>98</v>
      </c>
      <c r="AM29" s="30">
        <v>1</v>
      </c>
      <c r="AN29" s="30">
        <v>98</v>
      </c>
      <c r="AO29" s="30">
        <v>98</v>
      </c>
      <c r="AP29" s="30">
        <v>98</v>
      </c>
      <c r="AQ29" s="32">
        <v>1</v>
      </c>
      <c r="AR29" s="33">
        <v>99</v>
      </c>
      <c r="AS29" s="33">
        <v>99</v>
      </c>
      <c r="AT29" s="23">
        <v>0</v>
      </c>
      <c r="AU29" s="23">
        <v>1</v>
      </c>
      <c r="AV29" s="25">
        <v>98</v>
      </c>
      <c r="AW29" s="30">
        <v>98</v>
      </c>
      <c r="AX29" s="23">
        <v>1</v>
      </c>
      <c r="AY29" s="30">
        <v>98</v>
      </c>
    </row>
    <row r="30" spans="1:51" ht="15.75" x14ac:dyDescent="0.25">
      <c r="A30" s="34"/>
      <c r="B30" s="34"/>
      <c r="C30" s="35"/>
      <c r="D30" s="34"/>
      <c r="E30" s="6" t="s">
        <v>272</v>
      </c>
      <c r="F30" s="36" t="s">
        <v>441</v>
      </c>
      <c r="G30" s="8">
        <v>1</v>
      </c>
      <c r="H30" s="8">
        <v>98</v>
      </c>
      <c r="I30" s="8">
        <v>98</v>
      </c>
      <c r="J30" s="8">
        <v>98</v>
      </c>
      <c r="K30" s="8">
        <v>0</v>
      </c>
      <c r="L30" s="8">
        <v>98</v>
      </c>
      <c r="M30" s="8">
        <v>98</v>
      </c>
      <c r="N30" s="8">
        <v>98</v>
      </c>
      <c r="O30" s="8">
        <v>98</v>
      </c>
      <c r="P30" s="8">
        <v>0</v>
      </c>
      <c r="Q30" s="37">
        <v>99</v>
      </c>
      <c r="R30" s="8">
        <v>98</v>
      </c>
      <c r="S30" s="37">
        <v>99</v>
      </c>
      <c r="T30" s="37">
        <v>99</v>
      </c>
      <c r="U30" s="8">
        <v>1</v>
      </c>
      <c r="V30" s="8">
        <v>1</v>
      </c>
      <c r="W30" s="8">
        <v>0</v>
      </c>
      <c r="X30" s="8">
        <v>0</v>
      </c>
      <c r="Y30" s="8">
        <v>98</v>
      </c>
      <c r="Z30" s="8">
        <v>0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98</v>
      </c>
      <c r="AG30" s="8">
        <v>0</v>
      </c>
      <c r="AH30" s="8">
        <v>1</v>
      </c>
      <c r="AI30" s="8">
        <v>1</v>
      </c>
      <c r="AJ30" s="8">
        <v>1</v>
      </c>
      <c r="AK30" s="8">
        <v>98</v>
      </c>
      <c r="AL30" s="8">
        <v>98</v>
      </c>
      <c r="AM30" s="8">
        <v>1</v>
      </c>
      <c r="AN30" s="8">
        <v>98</v>
      </c>
      <c r="AO30" s="8">
        <v>98</v>
      </c>
      <c r="AP30" s="8">
        <v>98</v>
      </c>
      <c r="AQ30" s="27">
        <v>1</v>
      </c>
      <c r="AR30" s="38">
        <v>99</v>
      </c>
      <c r="AS30" s="38">
        <v>99</v>
      </c>
      <c r="AT30" s="26">
        <v>1</v>
      </c>
      <c r="AU30" s="26">
        <v>0</v>
      </c>
      <c r="AV30" s="28">
        <v>98</v>
      </c>
      <c r="AW30" s="8">
        <v>98</v>
      </c>
      <c r="AX30" s="26">
        <v>0</v>
      </c>
      <c r="AY30" s="8">
        <v>98</v>
      </c>
    </row>
    <row r="31" spans="1:51" ht="15.75" x14ac:dyDescent="0.25">
      <c r="A31" s="11"/>
      <c r="B31" s="11"/>
      <c r="C31" s="35"/>
      <c r="D31" s="34"/>
      <c r="E31" s="7" t="s">
        <v>273</v>
      </c>
      <c r="F31" s="6" t="s">
        <v>50</v>
      </c>
      <c r="G31" s="8">
        <v>1</v>
      </c>
      <c r="H31" s="8">
        <v>98</v>
      </c>
      <c r="I31" s="8">
        <v>98</v>
      </c>
      <c r="J31" s="8">
        <v>98</v>
      </c>
      <c r="K31" s="8">
        <v>0</v>
      </c>
      <c r="L31" s="8">
        <v>98</v>
      </c>
      <c r="M31" s="8">
        <v>98</v>
      </c>
      <c r="N31" s="8">
        <v>98</v>
      </c>
      <c r="O31" s="8">
        <v>98</v>
      </c>
      <c r="P31" s="8">
        <v>0</v>
      </c>
      <c r="Q31" s="37">
        <v>99</v>
      </c>
      <c r="R31" s="8">
        <v>98</v>
      </c>
      <c r="S31" s="37">
        <v>99</v>
      </c>
      <c r="T31" s="37">
        <v>99</v>
      </c>
      <c r="U31" s="8">
        <v>0</v>
      </c>
      <c r="V31" s="8">
        <v>0</v>
      </c>
      <c r="W31" s="8">
        <v>0</v>
      </c>
      <c r="X31" s="8">
        <v>0</v>
      </c>
      <c r="Y31" s="8">
        <v>98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98</v>
      </c>
      <c r="AG31" s="8">
        <v>0</v>
      </c>
      <c r="AH31" s="8">
        <v>0</v>
      </c>
      <c r="AI31" s="8">
        <v>0</v>
      </c>
      <c r="AJ31" s="8">
        <v>0</v>
      </c>
      <c r="AK31" s="8">
        <v>98</v>
      </c>
      <c r="AL31" s="8">
        <v>98</v>
      </c>
      <c r="AM31" s="8">
        <v>0</v>
      </c>
      <c r="AN31" s="8">
        <v>98</v>
      </c>
      <c r="AO31" s="8">
        <v>98</v>
      </c>
      <c r="AP31" s="8">
        <v>98</v>
      </c>
      <c r="AQ31" s="27">
        <v>0</v>
      </c>
      <c r="AR31" s="38">
        <v>99</v>
      </c>
      <c r="AS31" s="38">
        <v>99</v>
      </c>
      <c r="AT31" s="26">
        <v>0</v>
      </c>
      <c r="AU31" s="26">
        <v>0</v>
      </c>
      <c r="AV31" s="27">
        <v>98</v>
      </c>
      <c r="AW31" s="8">
        <v>98</v>
      </c>
      <c r="AX31" s="26">
        <v>0</v>
      </c>
      <c r="AY31" s="8">
        <v>98</v>
      </c>
    </row>
    <row r="32" spans="1:51" ht="15" customHeight="1" x14ac:dyDescent="0.2">
      <c r="A32" s="21" t="s">
        <v>51</v>
      </c>
      <c r="B32" s="21" t="s">
        <v>3</v>
      </c>
      <c r="C32" s="224" t="s">
        <v>52</v>
      </c>
      <c r="D32" s="220"/>
      <c r="E32" s="22" t="s">
        <v>279</v>
      </c>
      <c r="F32" s="21" t="s">
        <v>53</v>
      </c>
      <c r="G32" s="24">
        <v>30</v>
      </c>
      <c r="H32" s="24">
        <v>15</v>
      </c>
      <c r="I32" s="24">
        <v>15</v>
      </c>
      <c r="J32" s="24">
        <v>18</v>
      </c>
      <c r="K32" s="24">
        <v>22</v>
      </c>
      <c r="L32" s="24">
        <v>13</v>
      </c>
      <c r="M32" s="24">
        <v>16</v>
      </c>
      <c r="N32" s="24">
        <v>15</v>
      </c>
      <c r="O32" s="24">
        <v>14</v>
      </c>
      <c r="P32" s="24">
        <v>30</v>
      </c>
      <c r="Q32" s="24">
        <v>179</v>
      </c>
      <c r="R32" s="24">
        <v>23</v>
      </c>
      <c r="S32" s="24">
        <v>25</v>
      </c>
      <c r="T32" s="24">
        <v>26</v>
      </c>
      <c r="U32" s="24">
        <v>22</v>
      </c>
      <c r="V32" s="24">
        <v>21</v>
      </c>
      <c r="W32" s="24">
        <v>22</v>
      </c>
      <c r="X32" s="24">
        <v>22</v>
      </c>
      <c r="Y32" s="24">
        <v>22</v>
      </c>
      <c r="Z32" s="24">
        <v>22</v>
      </c>
      <c r="AA32" s="24">
        <v>23</v>
      </c>
      <c r="AB32" s="24">
        <v>22</v>
      </c>
      <c r="AC32" s="24">
        <v>23</v>
      </c>
      <c r="AD32" s="24">
        <v>229</v>
      </c>
      <c r="AE32" s="24">
        <v>26</v>
      </c>
      <c r="AF32" s="24">
        <v>22</v>
      </c>
      <c r="AG32" s="24">
        <v>29</v>
      </c>
      <c r="AH32" s="24">
        <v>29</v>
      </c>
      <c r="AI32" s="24">
        <v>29</v>
      </c>
      <c r="AJ32" s="24">
        <v>29</v>
      </c>
      <c r="AK32" s="24">
        <v>23</v>
      </c>
      <c r="AL32" s="24">
        <v>22</v>
      </c>
      <c r="AM32" s="24">
        <v>68</v>
      </c>
      <c r="AN32" s="24">
        <v>52</v>
      </c>
      <c r="AO32" s="24">
        <v>23</v>
      </c>
      <c r="AP32" s="24">
        <v>24</v>
      </c>
      <c r="AQ32" s="25">
        <v>122</v>
      </c>
      <c r="AR32" s="24">
        <v>194</v>
      </c>
      <c r="AS32" s="24">
        <v>62</v>
      </c>
      <c r="AT32" s="24">
        <v>22</v>
      </c>
      <c r="AU32" s="24">
        <v>376</v>
      </c>
      <c r="AV32" s="25">
        <v>27</v>
      </c>
      <c r="AW32" s="24">
        <v>26</v>
      </c>
      <c r="AX32" s="24">
        <v>22</v>
      </c>
      <c r="AY32" s="24">
        <v>41</v>
      </c>
    </row>
    <row r="33" spans="1:51" ht="15.75" x14ac:dyDescent="0.25">
      <c r="A33" s="11"/>
      <c r="B33" s="11"/>
      <c r="C33" s="221" t="s">
        <v>52</v>
      </c>
      <c r="D33" s="217"/>
      <c r="E33" s="7" t="s">
        <v>280</v>
      </c>
      <c r="F33" s="6" t="s">
        <v>54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>
        <v>1</v>
      </c>
      <c r="AC33" s="8">
        <v>1</v>
      </c>
      <c r="AD33" s="8">
        <v>1</v>
      </c>
      <c r="AE33" s="8">
        <v>1</v>
      </c>
      <c r="AF33" s="8">
        <v>1</v>
      </c>
      <c r="AG33" s="8">
        <v>1</v>
      </c>
      <c r="AH33" s="8">
        <v>1</v>
      </c>
      <c r="AI33" s="8">
        <v>1</v>
      </c>
      <c r="AJ33" s="8">
        <v>1</v>
      </c>
      <c r="AK33" s="8">
        <v>1</v>
      </c>
      <c r="AL33" s="8">
        <v>1</v>
      </c>
      <c r="AM33" s="8">
        <v>1</v>
      </c>
      <c r="AN33" s="8">
        <v>1</v>
      </c>
      <c r="AO33" s="8">
        <v>1</v>
      </c>
      <c r="AP33" s="8">
        <v>1</v>
      </c>
      <c r="AQ33" s="39">
        <v>1</v>
      </c>
      <c r="AR33" s="8">
        <v>1</v>
      </c>
      <c r="AS33" s="8">
        <v>1</v>
      </c>
      <c r="AT33" s="8">
        <v>1</v>
      </c>
      <c r="AU33" s="8">
        <v>1</v>
      </c>
      <c r="AV33" s="39">
        <v>1</v>
      </c>
      <c r="AW33" s="8">
        <v>1</v>
      </c>
      <c r="AX33" s="8">
        <v>1</v>
      </c>
      <c r="AY33" s="8">
        <v>1</v>
      </c>
    </row>
    <row r="34" spans="1:51" ht="15.75" x14ac:dyDescent="0.25">
      <c r="A34" s="21" t="s">
        <v>55</v>
      </c>
      <c r="B34" s="21" t="s">
        <v>4</v>
      </c>
      <c r="C34" s="224" t="s">
        <v>56</v>
      </c>
      <c r="D34" s="220"/>
      <c r="E34" s="22" t="s">
        <v>281</v>
      </c>
      <c r="F34" s="21" t="s">
        <v>57</v>
      </c>
      <c r="G34" s="30">
        <v>1</v>
      </c>
      <c r="H34" s="30">
        <v>1</v>
      </c>
      <c r="I34" s="30">
        <v>1</v>
      </c>
      <c r="J34" s="30">
        <v>1</v>
      </c>
      <c r="K34" s="30">
        <v>1</v>
      </c>
      <c r="L34" s="30">
        <v>1</v>
      </c>
      <c r="M34" s="30">
        <v>1</v>
      </c>
      <c r="N34" s="30">
        <v>1</v>
      </c>
      <c r="O34" s="30">
        <v>1</v>
      </c>
      <c r="P34" s="30">
        <v>1</v>
      </c>
      <c r="Q34" s="30">
        <v>1</v>
      </c>
      <c r="R34" s="30">
        <v>1</v>
      </c>
      <c r="S34" s="30">
        <v>1</v>
      </c>
      <c r="T34" s="30">
        <v>1</v>
      </c>
      <c r="U34" s="30">
        <v>1</v>
      </c>
      <c r="V34" s="30">
        <v>1</v>
      </c>
      <c r="W34" s="30">
        <v>1</v>
      </c>
      <c r="X34" s="30">
        <v>1</v>
      </c>
      <c r="Y34" s="30">
        <v>1</v>
      </c>
      <c r="Z34" s="30">
        <v>1</v>
      </c>
      <c r="AA34" s="30">
        <v>1</v>
      </c>
      <c r="AB34" s="30">
        <v>1</v>
      </c>
      <c r="AC34" s="30">
        <v>1</v>
      </c>
      <c r="AD34" s="30">
        <v>1</v>
      </c>
      <c r="AE34" s="30">
        <v>1</v>
      </c>
      <c r="AF34" s="30">
        <v>1</v>
      </c>
      <c r="AG34" s="30">
        <v>1</v>
      </c>
      <c r="AH34" s="30">
        <v>1</v>
      </c>
      <c r="AI34" s="30">
        <v>1</v>
      </c>
      <c r="AJ34" s="30">
        <v>1</v>
      </c>
      <c r="AK34" s="30">
        <v>1</v>
      </c>
      <c r="AL34" s="30">
        <v>1</v>
      </c>
      <c r="AM34" s="30">
        <v>1</v>
      </c>
      <c r="AN34" s="30">
        <v>1</v>
      </c>
      <c r="AO34" s="30">
        <v>1</v>
      </c>
      <c r="AP34" s="30">
        <v>1</v>
      </c>
      <c r="AQ34" s="40">
        <v>1</v>
      </c>
      <c r="AR34" s="30">
        <v>1</v>
      </c>
      <c r="AS34" s="30">
        <v>1</v>
      </c>
      <c r="AT34" s="30">
        <v>1</v>
      </c>
      <c r="AU34" s="30">
        <v>1</v>
      </c>
      <c r="AV34" s="40">
        <v>1</v>
      </c>
      <c r="AW34" s="30">
        <v>1</v>
      </c>
      <c r="AX34" s="30">
        <v>1</v>
      </c>
      <c r="AY34" s="30">
        <v>1</v>
      </c>
    </row>
    <row r="35" spans="1:51" x14ac:dyDescent="0.25">
      <c r="A35" s="11"/>
      <c r="B35" s="11"/>
      <c r="C35" s="221" t="s">
        <v>56</v>
      </c>
      <c r="D35" s="217"/>
      <c r="E35" s="7" t="s">
        <v>282</v>
      </c>
      <c r="F35" s="6" t="s">
        <v>58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1</v>
      </c>
      <c r="R35" s="29">
        <v>1</v>
      </c>
      <c r="S35" s="29">
        <v>0</v>
      </c>
      <c r="T35" s="29">
        <v>1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1</v>
      </c>
      <c r="AA35" s="29">
        <v>1</v>
      </c>
      <c r="AB35" s="29">
        <v>1</v>
      </c>
      <c r="AC35" s="29">
        <v>1</v>
      </c>
      <c r="AD35" s="29">
        <v>1</v>
      </c>
      <c r="AE35" s="29">
        <v>1</v>
      </c>
      <c r="AF35" s="29">
        <v>1</v>
      </c>
      <c r="AG35" s="29">
        <v>1</v>
      </c>
      <c r="AH35" s="29">
        <v>1</v>
      </c>
      <c r="AI35" s="29">
        <v>1</v>
      </c>
      <c r="AJ35" s="29">
        <v>1</v>
      </c>
      <c r="AK35" s="29">
        <v>1</v>
      </c>
      <c r="AL35" s="29">
        <v>1</v>
      </c>
      <c r="AM35" s="29">
        <v>1</v>
      </c>
      <c r="AN35" s="29">
        <v>0</v>
      </c>
      <c r="AO35" s="29">
        <v>1</v>
      </c>
      <c r="AP35" s="29">
        <v>1</v>
      </c>
      <c r="AQ35" s="28">
        <v>0</v>
      </c>
      <c r="AR35" s="29">
        <v>1</v>
      </c>
      <c r="AS35" s="29">
        <v>0</v>
      </c>
      <c r="AT35" s="29">
        <v>0</v>
      </c>
      <c r="AU35" s="29">
        <v>0</v>
      </c>
      <c r="AV35" s="28">
        <v>0</v>
      </c>
      <c r="AW35" s="29">
        <v>0</v>
      </c>
      <c r="AX35" s="29">
        <v>0</v>
      </c>
      <c r="AY35" s="29">
        <v>0</v>
      </c>
    </row>
    <row r="36" spans="1:51" ht="15.75" x14ac:dyDescent="0.25">
      <c r="A36" s="41" t="s">
        <v>59</v>
      </c>
      <c r="B36" s="41" t="s">
        <v>60</v>
      </c>
      <c r="C36" s="219" t="s">
        <v>61</v>
      </c>
      <c r="D36" s="220"/>
      <c r="E36" s="42" t="s">
        <v>62</v>
      </c>
      <c r="F36" s="41" t="s">
        <v>63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4"/>
      <c r="AR36" s="45"/>
      <c r="AS36" s="45"/>
      <c r="AT36" s="45"/>
      <c r="AU36" s="45"/>
      <c r="AV36" s="44"/>
      <c r="AW36" s="45"/>
      <c r="AX36" s="45"/>
      <c r="AY36" s="45"/>
    </row>
    <row r="37" spans="1:51" ht="15.75" x14ac:dyDescent="0.25">
      <c r="A37" s="46" t="s">
        <v>64</v>
      </c>
      <c r="B37" s="46" t="s">
        <v>5</v>
      </c>
      <c r="C37" s="216" t="s">
        <v>65</v>
      </c>
      <c r="D37" s="217"/>
      <c r="E37" s="47" t="s">
        <v>66</v>
      </c>
      <c r="F37" s="216"/>
      <c r="G37" s="217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9"/>
      <c r="AR37" s="50"/>
      <c r="AS37" s="50"/>
      <c r="AT37" s="50"/>
      <c r="AU37" s="50"/>
      <c r="AV37" s="49"/>
      <c r="AW37" s="50"/>
      <c r="AX37" s="50"/>
      <c r="AY37" s="50"/>
    </row>
    <row r="38" spans="1:51" ht="15.75" x14ac:dyDescent="0.25">
      <c r="A38" s="46" t="s">
        <v>67</v>
      </c>
      <c r="B38" s="46" t="s">
        <v>6</v>
      </c>
      <c r="C38" s="216" t="s">
        <v>68</v>
      </c>
      <c r="D38" s="217"/>
      <c r="E38" s="47" t="s">
        <v>294</v>
      </c>
      <c r="F38" s="46" t="s">
        <v>43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9"/>
      <c r="AR38" s="50"/>
      <c r="AS38" s="50"/>
      <c r="AT38" s="50"/>
      <c r="AU38" s="50"/>
      <c r="AV38" s="49"/>
      <c r="AW38" s="50"/>
      <c r="AX38" s="50"/>
      <c r="AY38" s="50"/>
    </row>
    <row r="39" spans="1:51" ht="15.75" x14ac:dyDescent="0.25">
      <c r="A39" s="51"/>
      <c r="B39" s="51"/>
      <c r="C39" s="216" t="s">
        <v>68</v>
      </c>
      <c r="D39" s="217"/>
      <c r="E39" s="47" t="s">
        <v>295</v>
      </c>
      <c r="F39" s="46" t="s">
        <v>44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9"/>
      <c r="AR39" s="50"/>
      <c r="AS39" s="50"/>
      <c r="AT39" s="50"/>
      <c r="AU39" s="50"/>
      <c r="AV39" s="49"/>
      <c r="AW39" s="50"/>
      <c r="AX39" s="50"/>
      <c r="AY39" s="50"/>
    </row>
    <row r="40" spans="1:51" ht="15.75" x14ac:dyDescent="0.25">
      <c r="A40" s="51"/>
      <c r="B40" s="51"/>
      <c r="C40" s="216" t="s">
        <v>68</v>
      </c>
      <c r="D40" s="217"/>
      <c r="E40" s="47" t="s">
        <v>296</v>
      </c>
      <c r="F40" s="46" t="s">
        <v>45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9"/>
      <c r="AR40" s="50"/>
      <c r="AS40" s="50"/>
      <c r="AT40" s="50"/>
      <c r="AU40" s="50"/>
      <c r="AV40" s="49"/>
      <c r="AW40" s="50"/>
      <c r="AX40" s="50"/>
      <c r="AY40" s="50"/>
    </row>
    <row r="41" spans="1:51" ht="15.75" x14ac:dyDescent="0.25">
      <c r="A41" s="51"/>
      <c r="B41" s="51"/>
      <c r="C41" s="216" t="s">
        <v>68</v>
      </c>
      <c r="D41" s="217"/>
      <c r="E41" s="47" t="s">
        <v>297</v>
      </c>
      <c r="F41" s="46" t="s">
        <v>46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9"/>
      <c r="AR41" s="50"/>
      <c r="AS41" s="50"/>
      <c r="AT41" s="50"/>
      <c r="AU41" s="50"/>
      <c r="AV41" s="49"/>
      <c r="AW41" s="50"/>
      <c r="AX41" s="50"/>
      <c r="AY41" s="50"/>
    </row>
    <row r="42" spans="1:51" ht="15.75" x14ac:dyDescent="0.25">
      <c r="A42" s="52"/>
      <c r="B42" s="52"/>
      <c r="C42" s="226" t="s">
        <v>68</v>
      </c>
      <c r="D42" s="217"/>
      <c r="E42" s="54" t="s">
        <v>300</v>
      </c>
      <c r="F42" s="53" t="s">
        <v>71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6"/>
      <c r="AR42" s="57"/>
      <c r="AS42" s="57"/>
      <c r="AT42" s="57"/>
      <c r="AU42" s="57"/>
      <c r="AV42" s="56"/>
      <c r="AW42" s="57"/>
      <c r="AX42" s="57"/>
      <c r="AY42" s="57"/>
    </row>
    <row r="43" spans="1:51" ht="15.75" x14ac:dyDescent="0.25">
      <c r="A43" s="52"/>
      <c r="B43" s="52"/>
      <c r="C43" s="226" t="s">
        <v>68</v>
      </c>
      <c r="D43" s="217"/>
      <c r="E43" s="54" t="s">
        <v>301</v>
      </c>
      <c r="F43" s="53" t="s">
        <v>72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6"/>
      <c r="AR43" s="57"/>
      <c r="AS43" s="57"/>
      <c r="AT43" s="57"/>
      <c r="AU43" s="57"/>
      <c r="AV43" s="56"/>
      <c r="AW43" s="57"/>
      <c r="AX43" s="57"/>
      <c r="AY43" s="57"/>
    </row>
    <row r="44" spans="1:51" ht="15.75" x14ac:dyDescent="0.25">
      <c r="A44" s="58"/>
      <c r="B44" s="51"/>
      <c r="C44" s="51"/>
      <c r="D44" s="50"/>
      <c r="E44" s="47" t="s">
        <v>324</v>
      </c>
      <c r="F44" s="46" t="s">
        <v>43</v>
      </c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9"/>
      <c r="AR44" s="50"/>
      <c r="AS44" s="50"/>
      <c r="AT44" s="50"/>
      <c r="AU44" s="50"/>
      <c r="AV44" s="49"/>
      <c r="AW44" s="50"/>
      <c r="AX44" s="50"/>
      <c r="AY44" s="50"/>
    </row>
    <row r="45" spans="1:51" ht="15.75" x14ac:dyDescent="0.25">
      <c r="A45" s="41" t="s">
        <v>73</v>
      </c>
      <c r="B45" s="41" t="s">
        <v>7</v>
      </c>
      <c r="C45" s="219" t="s">
        <v>74</v>
      </c>
      <c r="D45" s="220"/>
      <c r="E45" s="42" t="s">
        <v>326</v>
      </c>
      <c r="F45" s="41" t="s">
        <v>44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4"/>
      <c r="AR45" s="45"/>
      <c r="AS45" s="45"/>
      <c r="AT45" s="45"/>
      <c r="AU45" s="45"/>
      <c r="AV45" s="44"/>
      <c r="AW45" s="45"/>
      <c r="AX45" s="45"/>
      <c r="AY45" s="45"/>
    </row>
    <row r="46" spans="1:51" ht="15.75" x14ac:dyDescent="0.25">
      <c r="A46" s="51"/>
      <c r="B46" s="51"/>
      <c r="C46" s="216" t="s">
        <v>74</v>
      </c>
      <c r="D46" s="217"/>
      <c r="E46" s="47" t="s">
        <v>327</v>
      </c>
      <c r="F46" s="46" t="s">
        <v>45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9"/>
      <c r="AR46" s="50"/>
      <c r="AS46" s="50"/>
      <c r="AT46" s="50"/>
      <c r="AU46" s="50"/>
      <c r="AV46" s="49"/>
      <c r="AW46" s="50"/>
      <c r="AX46" s="50"/>
      <c r="AY46" s="50"/>
    </row>
    <row r="47" spans="1:51" ht="15.75" x14ac:dyDescent="0.25">
      <c r="A47" s="51"/>
      <c r="B47" s="51"/>
      <c r="C47" s="216" t="s">
        <v>74</v>
      </c>
      <c r="D47" s="217"/>
      <c r="E47" s="47" t="s">
        <v>328</v>
      </c>
      <c r="F47" s="46" t="s">
        <v>46</v>
      </c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9"/>
      <c r="AR47" s="50"/>
      <c r="AS47" s="50"/>
      <c r="AT47" s="50"/>
      <c r="AU47" s="50"/>
      <c r="AV47" s="49"/>
      <c r="AW47" s="50"/>
      <c r="AX47" s="50"/>
      <c r="AY47" s="50"/>
    </row>
    <row r="48" spans="1:51" ht="15.75" x14ac:dyDescent="0.25">
      <c r="A48" s="59"/>
      <c r="B48" s="59"/>
      <c r="C48" s="218" t="s">
        <v>74</v>
      </c>
      <c r="D48" s="217"/>
      <c r="E48" s="61" t="s">
        <v>329</v>
      </c>
      <c r="F48" s="60" t="s">
        <v>69</v>
      </c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3"/>
      <c r="AR48" s="64"/>
      <c r="AS48" s="64"/>
      <c r="AT48" s="64"/>
      <c r="AU48" s="64"/>
      <c r="AV48" s="63"/>
      <c r="AW48" s="64"/>
      <c r="AX48" s="64"/>
      <c r="AY48" s="64"/>
    </row>
    <row r="49" spans="1:51" ht="15.75" x14ac:dyDescent="0.25">
      <c r="A49" s="59"/>
      <c r="B49" s="59"/>
      <c r="C49" s="218" t="s">
        <v>74</v>
      </c>
      <c r="D49" s="217"/>
      <c r="E49" s="61" t="s">
        <v>330</v>
      </c>
      <c r="F49" s="60" t="s">
        <v>70</v>
      </c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3"/>
      <c r="AR49" s="64"/>
      <c r="AS49" s="64"/>
      <c r="AT49" s="64"/>
      <c r="AU49" s="64"/>
      <c r="AV49" s="63"/>
      <c r="AW49" s="64"/>
      <c r="AX49" s="64"/>
      <c r="AY49" s="64"/>
    </row>
    <row r="50" spans="1:51" ht="15.75" x14ac:dyDescent="0.25">
      <c r="A50" s="41" t="s">
        <v>75</v>
      </c>
      <c r="B50" s="41" t="s">
        <v>76</v>
      </c>
      <c r="C50" s="219" t="s">
        <v>74</v>
      </c>
      <c r="D50" s="220"/>
      <c r="E50" s="42" t="s">
        <v>331</v>
      </c>
      <c r="F50" s="41" t="s">
        <v>78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4"/>
      <c r="AR50" s="45"/>
      <c r="AS50" s="45"/>
      <c r="AT50" s="45"/>
      <c r="AU50" s="45"/>
      <c r="AV50" s="44"/>
      <c r="AW50" s="45"/>
      <c r="AX50" s="45"/>
      <c r="AY50" s="45"/>
    </row>
    <row r="51" spans="1:51" ht="15.75" x14ac:dyDescent="0.25">
      <c r="A51" s="51"/>
      <c r="B51" s="51"/>
      <c r="C51" s="216" t="s">
        <v>77</v>
      </c>
      <c r="D51" s="217"/>
      <c r="E51" s="47" t="s">
        <v>332</v>
      </c>
      <c r="F51" s="46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9"/>
      <c r="AR51" s="50"/>
      <c r="AS51" s="50"/>
      <c r="AT51" s="50"/>
      <c r="AU51" s="50"/>
      <c r="AV51" s="49"/>
      <c r="AW51" s="50"/>
      <c r="AX51" s="50"/>
      <c r="AY51" s="50"/>
    </row>
    <row r="52" spans="1:51" ht="15.75" x14ac:dyDescent="0.25">
      <c r="A52" s="51"/>
      <c r="B52" s="51"/>
      <c r="C52" s="216" t="s">
        <v>77</v>
      </c>
      <c r="D52" s="217"/>
      <c r="E52" s="47" t="s">
        <v>333</v>
      </c>
      <c r="F52" s="216"/>
      <c r="G52" s="21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9"/>
      <c r="AR52" s="50"/>
      <c r="AS52" s="50"/>
      <c r="AT52" s="50"/>
      <c r="AU52" s="50"/>
      <c r="AV52" s="49"/>
      <c r="AW52" s="50"/>
      <c r="AX52" s="50"/>
      <c r="AY52" s="50"/>
    </row>
    <row r="53" spans="1:51" ht="15.75" x14ac:dyDescent="0.25">
      <c r="A53" s="51"/>
      <c r="B53" s="51"/>
      <c r="C53" s="216" t="s">
        <v>77</v>
      </c>
      <c r="D53" s="217"/>
      <c r="E53" s="47" t="s">
        <v>334</v>
      </c>
      <c r="F53" s="46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9"/>
      <c r="AR53" s="50"/>
      <c r="AS53" s="50"/>
      <c r="AT53" s="50"/>
      <c r="AU53" s="50"/>
      <c r="AV53" s="49"/>
      <c r="AW53" s="50"/>
      <c r="AX53" s="50"/>
      <c r="AY53" s="50"/>
    </row>
    <row r="54" spans="1:51" ht="15.75" x14ac:dyDescent="0.25">
      <c r="A54" s="51"/>
      <c r="B54" s="51"/>
      <c r="C54" s="216" t="s">
        <v>77</v>
      </c>
      <c r="D54" s="217"/>
      <c r="E54" s="47" t="s">
        <v>335</v>
      </c>
      <c r="F54" s="216"/>
      <c r="G54" s="217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9"/>
      <c r="AR54" s="50"/>
      <c r="AS54" s="50"/>
      <c r="AT54" s="50"/>
      <c r="AU54" s="50"/>
      <c r="AV54" s="49"/>
      <c r="AW54" s="50"/>
      <c r="AX54" s="50"/>
      <c r="AY54" s="50"/>
    </row>
    <row r="55" spans="1:51" ht="15.75" x14ac:dyDescent="0.25">
      <c r="A55" s="51"/>
      <c r="B55" s="51"/>
      <c r="C55" s="216" t="s">
        <v>77</v>
      </c>
      <c r="D55" s="217"/>
      <c r="E55" s="47" t="s">
        <v>336</v>
      </c>
      <c r="F55" s="46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9"/>
      <c r="AR55" s="50"/>
      <c r="AS55" s="50"/>
      <c r="AT55" s="50"/>
      <c r="AU55" s="50"/>
      <c r="AV55" s="49"/>
      <c r="AW55" s="50"/>
      <c r="AX55" s="50"/>
      <c r="AY55" s="50"/>
    </row>
    <row r="56" spans="1:51" ht="15.75" x14ac:dyDescent="0.25">
      <c r="A56" s="50"/>
      <c r="B56" s="50"/>
      <c r="C56" s="216" t="s">
        <v>77</v>
      </c>
      <c r="D56" s="217"/>
      <c r="E56" s="46" t="s">
        <v>337</v>
      </c>
      <c r="F56" s="65" t="s">
        <v>84</v>
      </c>
      <c r="G56" s="66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67"/>
      <c r="AR56" s="50"/>
      <c r="AS56" s="50"/>
      <c r="AT56" s="50"/>
      <c r="AU56" s="50"/>
      <c r="AV56" s="67"/>
      <c r="AW56" s="50"/>
      <c r="AX56" s="50"/>
      <c r="AY56" s="50"/>
    </row>
    <row r="57" spans="1:51" ht="15.75" x14ac:dyDescent="0.25">
      <c r="A57" s="68" t="s">
        <v>85</v>
      </c>
      <c r="B57" s="68" t="s">
        <v>8</v>
      </c>
      <c r="C57" s="225" t="s">
        <v>77</v>
      </c>
      <c r="D57" s="220"/>
      <c r="E57" s="69" t="s">
        <v>340</v>
      </c>
      <c r="F57" s="70" t="s">
        <v>53</v>
      </c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2"/>
      <c r="AR57" s="73"/>
      <c r="AS57" s="73"/>
      <c r="AT57" s="73"/>
      <c r="AU57" s="73"/>
      <c r="AV57" s="72"/>
      <c r="AW57" s="73"/>
      <c r="AX57" s="73"/>
      <c r="AY57" s="73"/>
    </row>
    <row r="58" spans="1:51" ht="15.75" x14ac:dyDescent="0.25">
      <c r="A58" s="74"/>
      <c r="B58" s="74"/>
      <c r="C58" s="227" t="s">
        <v>86</v>
      </c>
      <c r="D58" s="217"/>
      <c r="E58" s="75" t="s">
        <v>341</v>
      </c>
      <c r="F58" s="70" t="s">
        <v>54</v>
      </c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2"/>
      <c r="AR58" s="77"/>
      <c r="AS58" s="77"/>
      <c r="AT58" s="77"/>
      <c r="AU58" s="77"/>
      <c r="AV58" s="72"/>
      <c r="AW58" s="77"/>
      <c r="AX58" s="77"/>
      <c r="AY58" s="77"/>
    </row>
    <row r="59" spans="1:51" ht="15.75" x14ac:dyDescent="0.25">
      <c r="A59" s="68" t="s">
        <v>88</v>
      </c>
      <c r="B59" s="68" t="s">
        <v>9</v>
      </c>
      <c r="C59" s="225" t="s">
        <v>86</v>
      </c>
      <c r="D59" s="220"/>
      <c r="E59" s="69" t="s">
        <v>342</v>
      </c>
      <c r="F59" s="68" t="s">
        <v>87</v>
      </c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8"/>
      <c r="AR59" s="73"/>
      <c r="AS59" s="73"/>
      <c r="AT59" s="73"/>
      <c r="AU59" s="73"/>
      <c r="AV59" s="78"/>
      <c r="AW59" s="73"/>
      <c r="AX59" s="73"/>
      <c r="AY59" s="73"/>
    </row>
    <row r="60" spans="1:51" ht="15.75" x14ac:dyDescent="0.25">
      <c r="A60" s="46" t="s">
        <v>91</v>
      </c>
      <c r="B60" s="46" t="s">
        <v>92</v>
      </c>
      <c r="C60" s="216" t="s">
        <v>86</v>
      </c>
      <c r="D60" s="217"/>
      <c r="E60" s="47" t="s">
        <v>89</v>
      </c>
      <c r="F60" s="46" t="s">
        <v>90</v>
      </c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9"/>
      <c r="AR60" s="50"/>
      <c r="AS60" s="50"/>
      <c r="AT60" s="50"/>
      <c r="AU60" s="50"/>
      <c r="AV60" s="49"/>
      <c r="AW60" s="50"/>
      <c r="AX60" s="50"/>
      <c r="AY60" s="50"/>
    </row>
    <row r="61" spans="1:51" ht="15.75" x14ac:dyDescent="0.25">
      <c r="A61" s="12" t="s">
        <v>94</v>
      </c>
      <c r="B61" s="222" t="s">
        <v>95</v>
      </c>
      <c r="C61" s="220"/>
      <c r="D61" s="220"/>
      <c r="E61" s="13" t="s">
        <v>343</v>
      </c>
      <c r="F61" s="12" t="s">
        <v>96</v>
      </c>
      <c r="G61" s="79">
        <v>998</v>
      </c>
      <c r="H61" s="14"/>
      <c r="I61" s="14"/>
      <c r="J61" s="14"/>
      <c r="K61" s="14"/>
      <c r="L61" s="14"/>
      <c r="M61" s="14"/>
      <c r="N61" s="79">
        <v>998</v>
      </c>
      <c r="O61" s="14"/>
      <c r="P61" s="14"/>
      <c r="Q61" s="79">
        <v>998</v>
      </c>
      <c r="R61" s="14"/>
      <c r="S61" s="14"/>
      <c r="T61" s="14"/>
      <c r="U61" s="14"/>
      <c r="V61" s="14"/>
      <c r="W61" s="79">
        <v>998</v>
      </c>
      <c r="X61" s="16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79">
        <v>998</v>
      </c>
      <c r="AJ61" s="14"/>
      <c r="AK61" s="14"/>
      <c r="AL61" s="14"/>
      <c r="AM61" s="14"/>
      <c r="AN61" s="14"/>
      <c r="AO61" s="14"/>
      <c r="AP61" s="14"/>
      <c r="AQ61" s="80">
        <v>998</v>
      </c>
      <c r="AR61" s="79">
        <v>998</v>
      </c>
      <c r="AS61" s="79">
        <v>998</v>
      </c>
      <c r="AT61" s="79">
        <v>998</v>
      </c>
      <c r="AU61" s="79">
        <v>998</v>
      </c>
      <c r="AV61" s="15"/>
      <c r="AW61" s="16"/>
      <c r="AX61" s="16"/>
      <c r="AY61" s="79">
        <v>998</v>
      </c>
    </row>
    <row r="62" spans="1:51" ht="15.75" x14ac:dyDescent="0.25">
      <c r="A62" s="18" t="s">
        <v>97</v>
      </c>
      <c r="B62" s="18" t="s">
        <v>98</v>
      </c>
      <c r="C62" s="18" t="s">
        <v>93</v>
      </c>
      <c r="D62" s="10"/>
      <c r="E62" s="18" t="s">
        <v>344</v>
      </c>
      <c r="F62" s="81" t="s">
        <v>99</v>
      </c>
      <c r="G62" s="82">
        <v>998</v>
      </c>
      <c r="H62" s="20"/>
      <c r="I62" s="20"/>
      <c r="J62" s="20"/>
      <c r="K62" s="20"/>
      <c r="L62" s="20"/>
      <c r="M62" s="20"/>
      <c r="N62" s="83">
        <v>998</v>
      </c>
      <c r="O62" s="20"/>
      <c r="P62" s="20"/>
      <c r="Q62" s="83">
        <v>998</v>
      </c>
      <c r="R62" s="20"/>
      <c r="S62" s="20"/>
      <c r="T62" s="20"/>
      <c r="U62" s="20"/>
      <c r="V62" s="20"/>
      <c r="W62" s="83">
        <v>998</v>
      </c>
      <c r="X62" s="1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83">
        <v>998</v>
      </c>
      <c r="AJ62" s="20"/>
      <c r="AK62" s="20"/>
      <c r="AL62" s="20"/>
      <c r="AM62" s="20"/>
      <c r="AN62" s="20"/>
      <c r="AO62" s="20"/>
      <c r="AP62" s="20"/>
      <c r="AQ62" s="84">
        <v>998</v>
      </c>
      <c r="AR62" s="83">
        <v>998</v>
      </c>
      <c r="AS62" s="83">
        <v>998</v>
      </c>
      <c r="AT62" s="83">
        <v>998</v>
      </c>
      <c r="AU62" s="83">
        <v>998</v>
      </c>
      <c r="AV62" s="9"/>
      <c r="AW62" s="10"/>
      <c r="AX62" s="10"/>
      <c r="AY62" s="83">
        <v>998</v>
      </c>
    </row>
    <row r="63" spans="1:51" ht="15.75" x14ac:dyDescent="0.25">
      <c r="A63" s="18" t="s">
        <v>100</v>
      </c>
      <c r="B63" s="18" t="s">
        <v>101</v>
      </c>
      <c r="C63" s="18" t="s">
        <v>93</v>
      </c>
      <c r="D63" s="10"/>
      <c r="E63" s="19" t="s">
        <v>345</v>
      </c>
      <c r="F63" s="18" t="s">
        <v>102</v>
      </c>
      <c r="G63" s="83">
        <v>998</v>
      </c>
      <c r="H63" s="20"/>
      <c r="I63" s="20"/>
      <c r="J63" s="20"/>
      <c r="K63" s="20"/>
      <c r="L63" s="20"/>
      <c r="M63" s="20"/>
      <c r="N63" s="83">
        <v>998</v>
      </c>
      <c r="O63" s="20"/>
      <c r="P63" s="20"/>
      <c r="Q63" s="83">
        <v>998</v>
      </c>
      <c r="R63" s="20"/>
      <c r="S63" s="20"/>
      <c r="T63" s="20"/>
      <c r="U63" s="20"/>
      <c r="V63" s="20"/>
      <c r="W63" s="83">
        <v>998</v>
      </c>
      <c r="X63" s="1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83">
        <v>998</v>
      </c>
      <c r="AJ63" s="20"/>
      <c r="AK63" s="20"/>
      <c r="AL63" s="20"/>
      <c r="AM63" s="20"/>
      <c r="AN63" s="20"/>
      <c r="AO63" s="20"/>
      <c r="AP63" s="20"/>
      <c r="AQ63" s="84">
        <v>998</v>
      </c>
      <c r="AR63" s="83">
        <v>998</v>
      </c>
      <c r="AS63" s="83">
        <v>998</v>
      </c>
      <c r="AT63" s="83">
        <v>998</v>
      </c>
      <c r="AU63" s="83">
        <v>998</v>
      </c>
      <c r="AV63" s="9"/>
      <c r="AW63" s="10"/>
      <c r="AX63" s="10"/>
      <c r="AY63" s="83">
        <v>998</v>
      </c>
    </row>
    <row r="64" spans="1:51" ht="15.75" x14ac:dyDescent="0.25">
      <c r="A64" s="17"/>
      <c r="B64" s="17"/>
      <c r="C64" s="18" t="s">
        <v>93</v>
      </c>
      <c r="D64" s="10"/>
      <c r="E64" s="19" t="s">
        <v>346</v>
      </c>
      <c r="F64" s="18" t="s">
        <v>103</v>
      </c>
      <c r="G64" s="83">
        <v>998</v>
      </c>
      <c r="H64" s="20"/>
      <c r="I64" s="20"/>
      <c r="J64" s="20"/>
      <c r="K64" s="20"/>
      <c r="L64" s="20"/>
      <c r="M64" s="20"/>
      <c r="N64" s="83">
        <v>998</v>
      </c>
      <c r="O64" s="20"/>
      <c r="P64" s="20"/>
      <c r="Q64" s="83">
        <v>998</v>
      </c>
      <c r="R64" s="20"/>
      <c r="S64" s="20"/>
      <c r="T64" s="20"/>
      <c r="U64" s="20"/>
      <c r="V64" s="20"/>
      <c r="W64" s="83">
        <v>998</v>
      </c>
      <c r="X64" s="1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83">
        <v>998</v>
      </c>
      <c r="AJ64" s="20"/>
      <c r="AK64" s="20"/>
      <c r="AL64" s="20"/>
      <c r="AM64" s="20"/>
      <c r="AN64" s="20"/>
      <c r="AO64" s="20"/>
      <c r="AP64" s="20"/>
      <c r="AQ64" s="84">
        <v>998</v>
      </c>
      <c r="AR64" s="83">
        <v>998</v>
      </c>
      <c r="AS64" s="83">
        <v>998</v>
      </c>
      <c r="AT64" s="83">
        <v>998</v>
      </c>
      <c r="AU64" s="83">
        <v>998</v>
      </c>
      <c r="AV64" s="9"/>
      <c r="AW64" s="10"/>
      <c r="AX64" s="10"/>
      <c r="AY64" s="83">
        <v>998</v>
      </c>
    </row>
    <row r="65" spans="1:51" ht="15.75" x14ac:dyDescent="0.25">
      <c r="A65" s="17"/>
      <c r="B65" s="17"/>
      <c r="C65" s="18" t="s">
        <v>93</v>
      </c>
      <c r="D65" s="10"/>
      <c r="E65" s="19" t="s">
        <v>347</v>
      </c>
      <c r="F65" s="18" t="s">
        <v>104</v>
      </c>
      <c r="G65" s="83">
        <v>998</v>
      </c>
      <c r="H65" s="20"/>
      <c r="I65" s="20"/>
      <c r="J65" s="20"/>
      <c r="K65" s="20"/>
      <c r="L65" s="20"/>
      <c r="M65" s="20"/>
      <c r="N65" s="83">
        <v>998</v>
      </c>
      <c r="O65" s="20"/>
      <c r="P65" s="20"/>
      <c r="Q65" s="83">
        <v>998</v>
      </c>
      <c r="R65" s="20"/>
      <c r="S65" s="20"/>
      <c r="T65" s="20"/>
      <c r="U65" s="20"/>
      <c r="V65" s="20"/>
      <c r="W65" s="83">
        <v>998</v>
      </c>
      <c r="X65" s="1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83">
        <v>998</v>
      </c>
      <c r="AJ65" s="20"/>
      <c r="AK65" s="20"/>
      <c r="AL65" s="20"/>
      <c r="AM65" s="20"/>
      <c r="AN65" s="20"/>
      <c r="AO65" s="20"/>
      <c r="AP65" s="20"/>
      <c r="AQ65" s="84">
        <v>998</v>
      </c>
      <c r="AR65" s="83">
        <v>998</v>
      </c>
      <c r="AS65" s="83">
        <v>998</v>
      </c>
      <c r="AT65" s="83">
        <v>998</v>
      </c>
      <c r="AU65" s="83">
        <v>998</v>
      </c>
      <c r="AV65" s="9"/>
      <c r="AW65" s="10"/>
      <c r="AX65" s="10"/>
      <c r="AY65" s="83">
        <v>998</v>
      </c>
    </row>
    <row r="66" spans="1:51" ht="15.75" x14ac:dyDescent="0.25">
      <c r="A66" s="18" t="s">
        <v>105</v>
      </c>
      <c r="B66" s="18" t="s">
        <v>106</v>
      </c>
      <c r="C66" s="18" t="s">
        <v>93</v>
      </c>
      <c r="D66" s="10"/>
      <c r="E66" s="19" t="s">
        <v>348</v>
      </c>
      <c r="F66" s="18" t="s">
        <v>107</v>
      </c>
      <c r="G66" s="83">
        <v>998</v>
      </c>
      <c r="H66" s="20"/>
      <c r="I66" s="20"/>
      <c r="J66" s="20"/>
      <c r="K66" s="20"/>
      <c r="L66" s="20"/>
      <c r="M66" s="20"/>
      <c r="N66" s="83">
        <v>998</v>
      </c>
      <c r="O66" s="20"/>
      <c r="P66" s="20"/>
      <c r="Q66" s="83">
        <v>998</v>
      </c>
      <c r="R66" s="20"/>
      <c r="S66" s="20"/>
      <c r="T66" s="20"/>
      <c r="U66" s="20"/>
      <c r="V66" s="20"/>
      <c r="W66" s="83">
        <v>998</v>
      </c>
      <c r="X66" s="1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83">
        <v>998</v>
      </c>
      <c r="AJ66" s="20"/>
      <c r="AK66" s="20"/>
      <c r="AL66" s="20"/>
      <c r="AM66" s="20"/>
      <c r="AN66" s="20"/>
      <c r="AO66" s="20"/>
      <c r="AP66" s="20"/>
      <c r="AQ66" s="84">
        <v>998</v>
      </c>
      <c r="AR66" s="83">
        <v>998</v>
      </c>
      <c r="AS66" s="83">
        <v>998</v>
      </c>
      <c r="AT66" s="83">
        <v>998</v>
      </c>
      <c r="AU66" s="83">
        <v>998</v>
      </c>
      <c r="AV66" s="9"/>
      <c r="AW66" s="10"/>
      <c r="AX66" s="10"/>
      <c r="AY66" s="83">
        <v>998</v>
      </c>
    </row>
    <row r="67" spans="1:51" ht="15.75" x14ac:dyDescent="0.25">
      <c r="A67" s="17"/>
      <c r="B67" s="17"/>
      <c r="C67" s="18" t="s">
        <v>93</v>
      </c>
      <c r="D67" s="10"/>
      <c r="E67" s="19" t="s">
        <v>349</v>
      </c>
      <c r="F67" s="18" t="s">
        <v>108</v>
      </c>
      <c r="G67" s="83">
        <v>998</v>
      </c>
      <c r="H67" s="20"/>
      <c r="I67" s="20"/>
      <c r="J67" s="20"/>
      <c r="K67" s="20"/>
      <c r="L67" s="20"/>
      <c r="M67" s="20"/>
      <c r="N67" s="83">
        <v>998</v>
      </c>
      <c r="O67" s="20"/>
      <c r="P67" s="20"/>
      <c r="Q67" s="83">
        <v>998</v>
      </c>
      <c r="R67" s="20"/>
      <c r="S67" s="20"/>
      <c r="T67" s="20"/>
      <c r="U67" s="20"/>
      <c r="V67" s="20"/>
      <c r="W67" s="83">
        <v>998</v>
      </c>
      <c r="X67" s="1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83">
        <v>998</v>
      </c>
      <c r="AJ67" s="20"/>
      <c r="AK67" s="20"/>
      <c r="AL67" s="20"/>
      <c r="AM67" s="20"/>
      <c r="AN67" s="20"/>
      <c r="AO67" s="20"/>
      <c r="AP67" s="20"/>
      <c r="AQ67" s="84">
        <v>998</v>
      </c>
      <c r="AR67" s="83">
        <v>998</v>
      </c>
      <c r="AS67" s="83">
        <v>998</v>
      </c>
      <c r="AT67" s="83">
        <v>998</v>
      </c>
      <c r="AU67" s="83">
        <v>998</v>
      </c>
      <c r="AV67" s="9"/>
      <c r="AW67" s="10"/>
      <c r="AX67" s="10"/>
      <c r="AY67" s="83">
        <v>998</v>
      </c>
    </row>
    <row r="68" spans="1:51" ht="15.75" x14ac:dyDescent="0.25">
      <c r="A68" s="18" t="s">
        <v>109</v>
      </c>
      <c r="B68" s="18" t="s">
        <v>110</v>
      </c>
      <c r="C68" s="18" t="s">
        <v>93</v>
      </c>
      <c r="D68" s="10"/>
      <c r="E68" s="19" t="s">
        <v>350</v>
      </c>
      <c r="F68" s="18" t="s">
        <v>111</v>
      </c>
      <c r="G68" s="83">
        <v>998</v>
      </c>
      <c r="H68" s="20"/>
      <c r="I68" s="20"/>
      <c r="J68" s="20"/>
      <c r="K68" s="20"/>
      <c r="L68" s="20"/>
      <c r="M68" s="20"/>
      <c r="N68" s="83">
        <v>998</v>
      </c>
      <c r="O68" s="20"/>
      <c r="P68" s="20"/>
      <c r="Q68" s="83">
        <v>998</v>
      </c>
      <c r="R68" s="20"/>
      <c r="S68" s="20"/>
      <c r="T68" s="20"/>
      <c r="U68" s="20"/>
      <c r="V68" s="20"/>
      <c r="W68" s="83">
        <v>998</v>
      </c>
      <c r="X68" s="1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83">
        <v>998</v>
      </c>
      <c r="AJ68" s="20"/>
      <c r="AK68" s="20"/>
      <c r="AL68" s="20"/>
      <c r="AM68" s="20"/>
      <c r="AN68" s="20"/>
      <c r="AO68" s="20"/>
      <c r="AP68" s="20"/>
      <c r="AQ68" s="84">
        <v>998</v>
      </c>
      <c r="AR68" s="83">
        <v>998</v>
      </c>
      <c r="AS68" s="83">
        <v>998</v>
      </c>
      <c r="AT68" s="83">
        <v>998</v>
      </c>
      <c r="AU68" s="83">
        <v>998</v>
      </c>
      <c r="AV68" s="9"/>
      <c r="AW68" s="10"/>
      <c r="AX68" s="10"/>
      <c r="AY68" s="83">
        <v>998</v>
      </c>
    </row>
    <row r="69" spans="1:51" ht="15.75" x14ac:dyDescent="0.25">
      <c r="A69" s="17"/>
      <c r="B69" s="17"/>
      <c r="C69" s="18" t="s">
        <v>93</v>
      </c>
      <c r="D69" s="10"/>
      <c r="E69" s="19" t="s">
        <v>351</v>
      </c>
      <c r="F69" s="18" t="s">
        <v>112</v>
      </c>
      <c r="G69" s="83">
        <v>998</v>
      </c>
      <c r="H69" s="20"/>
      <c r="I69" s="20"/>
      <c r="J69" s="20"/>
      <c r="K69" s="20"/>
      <c r="L69" s="20"/>
      <c r="M69" s="20"/>
      <c r="N69" s="83">
        <v>998</v>
      </c>
      <c r="O69" s="20"/>
      <c r="P69" s="20"/>
      <c r="Q69" s="83">
        <v>998</v>
      </c>
      <c r="R69" s="20"/>
      <c r="S69" s="20"/>
      <c r="T69" s="20"/>
      <c r="U69" s="20"/>
      <c r="V69" s="20"/>
      <c r="W69" s="83">
        <v>998</v>
      </c>
      <c r="X69" s="1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83">
        <v>998</v>
      </c>
      <c r="AJ69" s="20"/>
      <c r="AK69" s="20"/>
      <c r="AL69" s="20"/>
      <c r="AM69" s="20"/>
      <c r="AN69" s="20"/>
      <c r="AO69" s="20"/>
      <c r="AP69" s="20"/>
      <c r="AQ69" s="84">
        <v>998</v>
      </c>
      <c r="AR69" s="83">
        <v>998</v>
      </c>
      <c r="AS69" s="83">
        <v>998</v>
      </c>
      <c r="AT69" s="83">
        <v>998</v>
      </c>
      <c r="AU69" s="83">
        <v>998</v>
      </c>
      <c r="AV69" s="9"/>
      <c r="AW69" s="10"/>
      <c r="AX69" s="10"/>
      <c r="AY69" s="83">
        <v>998</v>
      </c>
    </row>
    <row r="70" spans="1:51" ht="15.75" x14ac:dyDescent="0.25">
      <c r="A70" s="18" t="s">
        <v>113</v>
      </c>
      <c r="B70" s="18" t="s">
        <v>114</v>
      </c>
      <c r="C70" s="18" t="s">
        <v>93</v>
      </c>
      <c r="D70" s="10"/>
      <c r="E70" s="19" t="s">
        <v>366</v>
      </c>
      <c r="F70" s="18" t="s">
        <v>43</v>
      </c>
      <c r="G70" s="83">
        <v>998</v>
      </c>
      <c r="H70" s="20"/>
      <c r="I70" s="20"/>
      <c r="J70" s="20"/>
      <c r="K70" s="20"/>
      <c r="L70" s="20"/>
      <c r="M70" s="20"/>
      <c r="N70" s="83">
        <v>998</v>
      </c>
      <c r="O70" s="20"/>
      <c r="P70" s="20"/>
      <c r="Q70" s="83">
        <v>998</v>
      </c>
      <c r="R70" s="20"/>
      <c r="S70" s="20"/>
      <c r="T70" s="20"/>
      <c r="U70" s="20"/>
      <c r="V70" s="20"/>
      <c r="W70" s="83">
        <v>998</v>
      </c>
      <c r="X70" s="1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83">
        <v>998</v>
      </c>
      <c r="AJ70" s="20"/>
      <c r="AK70" s="20"/>
      <c r="AL70" s="20"/>
      <c r="AM70" s="20"/>
      <c r="AN70" s="20"/>
      <c r="AO70" s="20"/>
      <c r="AP70" s="20"/>
      <c r="AQ70" s="84">
        <v>998</v>
      </c>
      <c r="AR70" s="83">
        <v>998</v>
      </c>
      <c r="AS70" s="83">
        <v>998</v>
      </c>
      <c r="AT70" s="83">
        <v>998</v>
      </c>
      <c r="AU70" s="83">
        <v>998</v>
      </c>
      <c r="AV70" s="9"/>
      <c r="AW70" s="10"/>
      <c r="AX70" s="10"/>
      <c r="AY70" s="83">
        <v>998</v>
      </c>
    </row>
    <row r="71" spans="1:51" ht="15.75" x14ac:dyDescent="0.25">
      <c r="A71" s="18" t="s">
        <v>115</v>
      </c>
      <c r="B71" s="18" t="s">
        <v>116</v>
      </c>
      <c r="C71" s="18" t="s">
        <v>93</v>
      </c>
      <c r="D71" s="10"/>
      <c r="E71" s="19" t="s">
        <v>367</v>
      </c>
      <c r="F71" s="18" t="s">
        <v>44</v>
      </c>
      <c r="G71" s="83">
        <v>998</v>
      </c>
      <c r="H71" s="20"/>
      <c r="I71" s="20"/>
      <c r="J71" s="20"/>
      <c r="K71" s="20"/>
      <c r="L71" s="20"/>
      <c r="M71" s="20"/>
      <c r="N71" s="83">
        <v>998</v>
      </c>
      <c r="O71" s="20"/>
      <c r="P71" s="20"/>
      <c r="Q71" s="83">
        <v>998</v>
      </c>
      <c r="R71" s="20"/>
      <c r="S71" s="20"/>
      <c r="T71" s="20"/>
      <c r="U71" s="20"/>
      <c r="V71" s="20"/>
      <c r="W71" s="83">
        <v>998</v>
      </c>
      <c r="X71" s="1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83">
        <v>998</v>
      </c>
      <c r="AJ71" s="20"/>
      <c r="AK71" s="20"/>
      <c r="AL71" s="20"/>
      <c r="AM71" s="20"/>
      <c r="AN71" s="20"/>
      <c r="AO71" s="20"/>
      <c r="AP71" s="20"/>
      <c r="AQ71" s="84">
        <v>998</v>
      </c>
      <c r="AR71" s="83">
        <v>998</v>
      </c>
      <c r="AS71" s="83">
        <v>998</v>
      </c>
      <c r="AT71" s="83">
        <v>998</v>
      </c>
      <c r="AU71" s="83">
        <v>998</v>
      </c>
      <c r="AV71" s="9"/>
      <c r="AW71" s="10"/>
      <c r="AX71" s="10"/>
      <c r="AY71" s="83">
        <v>998</v>
      </c>
    </row>
    <row r="72" spans="1:51" ht="15.75" x14ac:dyDescent="0.25">
      <c r="A72" s="17"/>
      <c r="B72" s="17"/>
      <c r="C72" s="18" t="s">
        <v>93</v>
      </c>
      <c r="D72" s="10"/>
      <c r="E72" s="19" t="s">
        <v>368</v>
      </c>
      <c r="F72" s="18" t="s">
        <v>45</v>
      </c>
      <c r="G72" s="83">
        <v>998</v>
      </c>
      <c r="H72" s="20"/>
      <c r="I72" s="20"/>
      <c r="J72" s="20"/>
      <c r="K72" s="20"/>
      <c r="L72" s="20"/>
      <c r="M72" s="20"/>
      <c r="N72" s="83">
        <v>998</v>
      </c>
      <c r="O72" s="20"/>
      <c r="P72" s="20"/>
      <c r="Q72" s="83">
        <v>998</v>
      </c>
      <c r="R72" s="20"/>
      <c r="S72" s="20"/>
      <c r="T72" s="20"/>
      <c r="U72" s="20"/>
      <c r="V72" s="20"/>
      <c r="W72" s="83">
        <v>998</v>
      </c>
      <c r="X72" s="1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83">
        <v>998</v>
      </c>
      <c r="AJ72" s="20"/>
      <c r="AK72" s="20"/>
      <c r="AL72" s="20"/>
      <c r="AM72" s="20"/>
      <c r="AN72" s="20"/>
      <c r="AO72" s="20"/>
      <c r="AP72" s="20"/>
      <c r="AQ72" s="84">
        <v>998</v>
      </c>
      <c r="AR72" s="83">
        <v>998</v>
      </c>
      <c r="AS72" s="83">
        <v>998</v>
      </c>
      <c r="AT72" s="83">
        <v>998</v>
      </c>
      <c r="AU72" s="83">
        <v>998</v>
      </c>
      <c r="AV72" s="9"/>
      <c r="AW72" s="10"/>
      <c r="AX72" s="10"/>
      <c r="AY72" s="83">
        <v>998</v>
      </c>
    </row>
    <row r="73" spans="1:51" ht="15.75" x14ac:dyDescent="0.25">
      <c r="A73" s="17"/>
      <c r="B73" s="17"/>
      <c r="C73" s="18" t="s">
        <v>93</v>
      </c>
      <c r="D73" s="10"/>
      <c r="E73" s="19" t="s">
        <v>369</v>
      </c>
      <c r="F73" s="18" t="s">
        <v>46</v>
      </c>
      <c r="G73" s="83">
        <v>998</v>
      </c>
      <c r="H73" s="20"/>
      <c r="I73" s="20"/>
      <c r="J73" s="20"/>
      <c r="K73" s="20"/>
      <c r="L73" s="20"/>
      <c r="M73" s="20"/>
      <c r="N73" s="83">
        <v>998</v>
      </c>
      <c r="O73" s="20"/>
      <c r="P73" s="20"/>
      <c r="Q73" s="83">
        <v>998</v>
      </c>
      <c r="R73" s="20"/>
      <c r="S73" s="20"/>
      <c r="T73" s="20"/>
      <c r="U73" s="20"/>
      <c r="V73" s="20"/>
      <c r="W73" s="83">
        <v>998</v>
      </c>
      <c r="X73" s="1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83">
        <v>998</v>
      </c>
      <c r="AJ73" s="20"/>
      <c r="AK73" s="20"/>
      <c r="AL73" s="20"/>
      <c r="AM73" s="20"/>
      <c r="AN73" s="20"/>
      <c r="AO73" s="20"/>
      <c r="AP73" s="20"/>
      <c r="AQ73" s="84">
        <v>998</v>
      </c>
      <c r="AR73" s="83">
        <v>998</v>
      </c>
      <c r="AS73" s="83">
        <v>998</v>
      </c>
      <c r="AT73" s="83">
        <v>998</v>
      </c>
      <c r="AU73" s="83">
        <v>998</v>
      </c>
      <c r="AV73" s="9"/>
      <c r="AW73" s="10"/>
      <c r="AX73" s="10"/>
      <c r="AY73" s="83">
        <v>998</v>
      </c>
    </row>
    <row r="74" spans="1:51" ht="15.75" x14ac:dyDescent="0.25">
      <c r="A74" s="17"/>
      <c r="B74" s="17"/>
      <c r="C74" s="17"/>
      <c r="D74" s="10"/>
      <c r="E74" s="19" t="s">
        <v>442</v>
      </c>
      <c r="F74" s="18" t="s">
        <v>118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1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85"/>
      <c r="AR74" s="20"/>
      <c r="AS74" s="20"/>
      <c r="AT74" s="20"/>
      <c r="AU74" s="20"/>
      <c r="AV74" s="9"/>
      <c r="AW74" s="10"/>
      <c r="AX74" s="10"/>
      <c r="AY74" s="20"/>
    </row>
    <row r="75" spans="1:51" ht="15.75" x14ac:dyDescent="0.25">
      <c r="A75" s="17"/>
      <c r="B75" s="17"/>
      <c r="C75" s="17"/>
      <c r="D75" s="10"/>
      <c r="E75" s="19" t="s">
        <v>393</v>
      </c>
      <c r="F75" s="18" t="s">
        <v>119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1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85"/>
      <c r="AR75" s="20"/>
      <c r="AS75" s="20"/>
      <c r="AT75" s="20"/>
      <c r="AU75" s="20"/>
      <c r="AV75" s="9"/>
      <c r="AW75" s="10"/>
      <c r="AX75" s="10"/>
      <c r="AY75" s="20"/>
    </row>
    <row r="76" spans="1:51" ht="15.75" x14ac:dyDescent="0.25">
      <c r="A76" s="51"/>
      <c r="B76" s="51"/>
      <c r="C76" s="58"/>
      <c r="D76" s="50"/>
      <c r="E76" s="86"/>
      <c r="F76" s="50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9"/>
      <c r="AR76" s="50"/>
      <c r="AS76" s="50"/>
      <c r="AT76" s="50"/>
      <c r="AU76" s="50"/>
      <c r="AV76" s="49"/>
      <c r="AW76" s="50"/>
      <c r="AX76" s="50"/>
      <c r="AY76" s="50"/>
    </row>
    <row r="77" spans="1:51" ht="15.75" x14ac:dyDescent="0.25">
      <c r="A77" s="51"/>
      <c r="B77" s="51"/>
      <c r="C77" s="51"/>
      <c r="D77" s="50"/>
      <c r="E77" s="86"/>
      <c r="F77" s="50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9"/>
      <c r="AR77" s="50"/>
      <c r="AS77" s="50"/>
      <c r="AT77" s="50"/>
      <c r="AU77" s="50"/>
      <c r="AV77" s="49"/>
      <c r="AW77" s="50"/>
      <c r="AX77" s="50"/>
      <c r="AY77" s="50"/>
    </row>
    <row r="78" spans="1:51" ht="15.75" x14ac:dyDescent="0.25">
      <c r="A78" s="51"/>
      <c r="B78" s="51"/>
      <c r="C78" s="51"/>
      <c r="D78" s="50"/>
      <c r="E78" s="86"/>
      <c r="F78" s="50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9"/>
      <c r="AR78" s="50"/>
      <c r="AS78" s="50"/>
      <c r="AT78" s="50"/>
      <c r="AU78" s="50"/>
      <c r="AV78" s="49"/>
      <c r="AW78" s="50"/>
      <c r="AX78" s="50"/>
      <c r="AY78" s="50"/>
    </row>
    <row r="79" spans="1:51" ht="15.75" x14ac:dyDescent="0.25">
      <c r="A79" s="51"/>
      <c r="B79" s="51"/>
      <c r="C79" s="51"/>
      <c r="D79" s="50"/>
      <c r="E79" s="86"/>
      <c r="F79" s="50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9"/>
      <c r="AR79" s="50"/>
      <c r="AS79" s="50"/>
      <c r="AT79" s="50"/>
      <c r="AU79" s="50"/>
      <c r="AV79" s="49"/>
      <c r="AW79" s="50"/>
      <c r="AX79" s="50"/>
      <c r="AY79" s="50"/>
    </row>
    <row r="80" spans="1:51" ht="15.75" x14ac:dyDescent="0.25">
      <c r="A80" s="51"/>
      <c r="B80" s="51"/>
      <c r="C80" s="51"/>
      <c r="D80" s="50"/>
      <c r="E80" s="86"/>
      <c r="F80" s="50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9"/>
      <c r="AR80" s="50"/>
      <c r="AS80" s="50"/>
      <c r="AT80" s="50"/>
      <c r="AU80" s="50"/>
      <c r="AV80" s="49"/>
      <c r="AW80" s="50"/>
      <c r="AX80" s="50"/>
      <c r="AY80" s="50"/>
    </row>
    <row r="81" spans="1:51" ht="15.75" x14ac:dyDescent="0.25">
      <c r="A81" s="51"/>
      <c r="B81" s="51"/>
      <c r="C81" s="51"/>
      <c r="D81" s="50"/>
      <c r="E81" s="86"/>
      <c r="F81" s="50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9"/>
      <c r="AR81" s="50"/>
      <c r="AS81" s="50"/>
      <c r="AT81" s="50"/>
      <c r="AU81" s="50"/>
      <c r="AV81" s="49"/>
      <c r="AW81" s="50"/>
      <c r="AX81" s="50"/>
      <c r="AY81" s="50"/>
    </row>
    <row r="82" spans="1:51" ht="15.75" x14ac:dyDescent="0.25">
      <c r="A82" s="51"/>
      <c r="B82" s="51"/>
      <c r="C82" s="51"/>
      <c r="D82" s="50"/>
      <c r="E82" s="86"/>
      <c r="F82" s="50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9"/>
      <c r="AR82" s="50"/>
      <c r="AS82" s="50"/>
      <c r="AT82" s="50"/>
      <c r="AU82" s="50"/>
      <c r="AV82" s="49"/>
      <c r="AW82" s="50"/>
      <c r="AX82" s="50"/>
      <c r="AY82" s="50"/>
    </row>
    <row r="83" spans="1:51" ht="15.75" x14ac:dyDescent="0.25">
      <c r="A83" s="51"/>
      <c r="B83" s="51"/>
      <c r="C83" s="51"/>
      <c r="D83" s="50"/>
      <c r="E83" s="86"/>
      <c r="F83" s="50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9"/>
      <c r="AR83" s="50"/>
      <c r="AS83" s="50"/>
      <c r="AT83" s="50"/>
      <c r="AU83" s="50"/>
      <c r="AV83" s="49"/>
      <c r="AW83" s="50"/>
      <c r="AX83" s="50"/>
      <c r="AY83" s="50"/>
    </row>
    <row r="84" spans="1:51" ht="15.75" x14ac:dyDescent="0.25">
      <c r="A84" s="51"/>
      <c r="B84" s="51"/>
      <c r="C84" s="51"/>
      <c r="D84" s="50"/>
      <c r="E84" s="86"/>
      <c r="F84" s="50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9"/>
      <c r="AR84" s="50"/>
      <c r="AS84" s="50"/>
      <c r="AT84" s="50"/>
      <c r="AU84" s="50"/>
      <c r="AV84" s="49"/>
      <c r="AW84" s="50"/>
      <c r="AX84" s="50"/>
      <c r="AY84" s="50"/>
    </row>
    <row r="85" spans="1:51" ht="15.75" x14ac:dyDescent="0.25">
      <c r="A85" s="51"/>
      <c r="B85" s="51"/>
      <c r="C85" s="51"/>
      <c r="D85" s="50"/>
      <c r="E85" s="86"/>
      <c r="F85" s="50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9"/>
      <c r="AR85" s="50"/>
      <c r="AS85" s="50"/>
      <c r="AT85" s="50"/>
      <c r="AU85" s="50"/>
      <c r="AV85" s="49"/>
      <c r="AW85" s="50"/>
      <c r="AX85" s="50"/>
      <c r="AY85" s="50"/>
    </row>
    <row r="86" spans="1:51" ht="15.75" x14ac:dyDescent="0.25">
      <c r="A86" s="51"/>
      <c r="B86" s="51"/>
      <c r="C86" s="51"/>
      <c r="D86" s="50"/>
      <c r="E86" s="86"/>
      <c r="F86" s="50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9"/>
      <c r="AR86" s="50"/>
      <c r="AS86" s="50"/>
      <c r="AT86" s="50"/>
      <c r="AU86" s="50"/>
      <c r="AV86" s="49"/>
      <c r="AW86" s="50"/>
      <c r="AX86" s="50"/>
      <c r="AY86" s="50"/>
    </row>
    <row r="87" spans="1:51" ht="15.75" x14ac:dyDescent="0.25">
      <c r="A87" s="51"/>
      <c r="B87" s="51"/>
      <c r="C87" s="51"/>
      <c r="D87" s="50"/>
      <c r="E87" s="86"/>
      <c r="F87" s="50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9"/>
      <c r="AR87" s="50"/>
      <c r="AS87" s="50"/>
      <c r="AT87" s="50"/>
      <c r="AU87" s="50"/>
      <c r="AV87" s="49"/>
      <c r="AW87" s="50"/>
      <c r="AX87" s="50"/>
      <c r="AY87" s="50"/>
    </row>
    <row r="88" spans="1:51" ht="15.75" x14ac:dyDescent="0.25">
      <c r="A88" s="51"/>
      <c r="B88" s="51"/>
      <c r="C88" s="51"/>
      <c r="D88" s="50"/>
      <c r="E88" s="86"/>
      <c r="F88" s="50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9"/>
      <c r="AR88" s="50"/>
      <c r="AS88" s="50"/>
      <c r="AT88" s="50"/>
      <c r="AU88" s="50"/>
      <c r="AV88" s="49"/>
      <c r="AW88" s="50"/>
      <c r="AX88" s="50"/>
      <c r="AY88" s="50"/>
    </row>
    <row r="89" spans="1:51" ht="15.75" x14ac:dyDescent="0.25">
      <c r="A89" s="51"/>
      <c r="B89" s="51"/>
      <c r="C89" s="51"/>
      <c r="D89" s="50"/>
      <c r="E89" s="86"/>
      <c r="F89" s="50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9"/>
      <c r="AR89" s="50"/>
      <c r="AS89" s="50"/>
      <c r="AT89" s="50"/>
      <c r="AU89" s="50"/>
      <c r="AV89" s="49"/>
      <c r="AW89" s="50"/>
      <c r="AX89" s="50"/>
      <c r="AY89" s="50"/>
    </row>
    <row r="90" spans="1:51" ht="15.75" x14ac:dyDescent="0.25">
      <c r="A90" s="51"/>
      <c r="B90" s="51"/>
      <c r="C90" s="51"/>
      <c r="D90" s="50"/>
      <c r="E90" s="86"/>
      <c r="F90" s="50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9"/>
      <c r="AR90" s="50"/>
      <c r="AS90" s="50"/>
      <c r="AT90" s="50"/>
      <c r="AU90" s="50"/>
      <c r="AV90" s="49"/>
      <c r="AW90" s="50"/>
      <c r="AX90" s="50"/>
      <c r="AY90" s="50"/>
    </row>
    <row r="91" spans="1:51" ht="15.75" x14ac:dyDescent="0.25">
      <c r="A91" s="51"/>
      <c r="B91" s="51"/>
      <c r="C91" s="51"/>
      <c r="D91" s="50"/>
      <c r="E91" s="86"/>
      <c r="F91" s="50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9"/>
      <c r="AR91" s="50"/>
      <c r="AS91" s="50"/>
      <c r="AT91" s="50"/>
      <c r="AU91" s="50"/>
      <c r="AV91" s="49"/>
      <c r="AW91" s="50"/>
      <c r="AX91" s="50"/>
      <c r="AY91" s="50"/>
    </row>
    <row r="92" spans="1:51" ht="15.75" x14ac:dyDescent="0.25">
      <c r="A92" s="51"/>
      <c r="B92" s="51"/>
      <c r="C92" s="51"/>
      <c r="D92" s="50"/>
      <c r="E92" s="86"/>
      <c r="F92" s="50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9"/>
      <c r="AR92" s="50"/>
      <c r="AS92" s="50"/>
      <c r="AT92" s="50"/>
      <c r="AU92" s="50"/>
      <c r="AV92" s="49"/>
      <c r="AW92" s="50"/>
      <c r="AX92" s="50"/>
      <c r="AY92" s="50"/>
    </row>
    <row r="93" spans="1:51" ht="15.75" x14ac:dyDescent="0.25">
      <c r="A93" s="51"/>
      <c r="B93" s="51"/>
      <c r="C93" s="51"/>
      <c r="D93" s="50"/>
      <c r="E93" s="86"/>
      <c r="F93" s="50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9"/>
      <c r="AR93" s="50"/>
      <c r="AS93" s="50"/>
      <c r="AT93" s="50"/>
      <c r="AU93" s="50"/>
      <c r="AV93" s="49"/>
      <c r="AW93" s="50"/>
      <c r="AX93" s="50"/>
      <c r="AY93" s="50"/>
    </row>
    <row r="94" spans="1:51" ht="15.75" x14ac:dyDescent="0.25">
      <c r="A94" s="51"/>
      <c r="B94" s="51"/>
      <c r="C94" s="51"/>
      <c r="D94" s="50"/>
      <c r="E94" s="86"/>
      <c r="F94" s="50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9"/>
      <c r="AR94" s="50"/>
      <c r="AS94" s="50"/>
      <c r="AT94" s="50"/>
      <c r="AU94" s="50"/>
      <c r="AV94" s="49"/>
      <c r="AW94" s="50"/>
      <c r="AX94" s="50"/>
      <c r="AY94" s="50"/>
    </row>
    <row r="95" spans="1:51" ht="15.75" x14ac:dyDescent="0.25">
      <c r="A95" s="51"/>
      <c r="B95" s="51"/>
      <c r="C95" s="51"/>
      <c r="D95" s="50"/>
      <c r="E95" s="86"/>
      <c r="F95" s="50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9"/>
      <c r="AR95" s="50"/>
      <c r="AS95" s="50"/>
      <c r="AT95" s="50"/>
      <c r="AU95" s="50"/>
      <c r="AV95" s="49"/>
      <c r="AW95" s="50"/>
      <c r="AX95" s="50"/>
      <c r="AY95" s="50"/>
    </row>
    <row r="96" spans="1:51" ht="15.75" x14ac:dyDescent="0.25">
      <c r="A96" s="51"/>
      <c r="B96" s="51"/>
      <c r="C96" s="51"/>
      <c r="D96" s="50"/>
      <c r="E96" s="86"/>
      <c r="F96" s="50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9"/>
      <c r="AR96" s="50"/>
      <c r="AS96" s="50"/>
      <c r="AT96" s="50"/>
      <c r="AU96" s="50"/>
      <c r="AV96" s="49"/>
      <c r="AW96" s="50"/>
      <c r="AX96" s="50"/>
      <c r="AY96" s="50"/>
    </row>
    <row r="97" spans="1:51" ht="15.75" x14ac:dyDescent="0.25">
      <c r="A97" s="51"/>
      <c r="B97" s="51"/>
      <c r="C97" s="51"/>
      <c r="D97" s="50"/>
      <c r="E97" s="86"/>
      <c r="F97" s="50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9"/>
      <c r="AR97" s="50"/>
      <c r="AS97" s="50"/>
      <c r="AT97" s="50"/>
      <c r="AU97" s="50"/>
      <c r="AV97" s="49"/>
      <c r="AW97" s="50"/>
      <c r="AX97" s="50"/>
      <c r="AY97" s="50"/>
    </row>
    <row r="98" spans="1:51" ht="15.75" x14ac:dyDescent="0.25">
      <c r="A98" s="51"/>
      <c r="B98" s="51"/>
      <c r="C98" s="51"/>
      <c r="D98" s="50"/>
      <c r="E98" s="86"/>
      <c r="F98" s="50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9"/>
      <c r="AR98" s="50"/>
      <c r="AS98" s="50"/>
      <c r="AT98" s="50"/>
      <c r="AU98" s="50"/>
      <c r="AV98" s="49"/>
      <c r="AW98" s="50"/>
      <c r="AX98" s="50"/>
      <c r="AY98" s="50"/>
    </row>
    <row r="99" spans="1:51" ht="15.75" x14ac:dyDescent="0.25">
      <c r="A99" s="51"/>
      <c r="B99" s="51"/>
      <c r="C99" s="51"/>
      <c r="D99" s="50"/>
      <c r="E99" s="86"/>
      <c r="F99" s="50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9"/>
      <c r="AR99" s="50"/>
      <c r="AS99" s="50"/>
      <c r="AT99" s="50"/>
      <c r="AU99" s="50"/>
      <c r="AV99" s="49"/>
      <c r="AW99" s="50"/>
      <c r="AX99" s="50"/>
      <c r="AY99" s="50"/>
    </row>
    <row r="100" spans="1:51" ht="15.75" x14ac:dyDescent="0.25">
      <c r="A100" s="51"/>
      <c r="B100" s="51"/>
      <c r="C100" s="51"/>
      <c r="D100" s="50"/>
      <c r="E100" s="86"/>
      <c r="F100" s="50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9"/>
      <c r="AR100" s="50"/>
      <c r="AS100" s="50"/>
      <c r="AT100" s="50"/>
      <c r="AU100" s="50"/>
      <c r="AV100" s="49"/>
      <c r="AW100" s="50"/>
      <c r="AX100" s="50"/>
      <c r="AY100" s="50"/>
    </row>
    <row r="101" spans="1:51" ht="15.75" x14ac:dyDescent="0.25">
      <c r="A101" s="51"/>
      <c r="B101" s="51"/>
      <c r="C101" s="51"/>
      <c r="D101" s="50"/>
      <c r="E101" s="86"/>
      <c r="F101" s="50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9"/>
      <c r="AR101" s="50"/>
      <c r="AS101" s="50"/>
      <c r="AT101" s="50"/>
      <c r="AU101" s="50"/>
      <c r="AV101" s="49"/>
      <c r="AW101" s="50"/>
      <c r="AX101" s="50"/>
      <c r="AY101" s="50"/>
    </row>
    <row r="102" spans="1:51" ht="15.75" x14ac:dyDescent="0.25">
      <c r="A102" s="51"/>
      <c r="B102" s="51"/>
      <c r="C102" s="51"/>
      <c r="D102" s="50"/>
      <c r="E102" s="86"/>
      <c r="F102" s="50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9"/>
      <c r="AR102" s="50"/>
      <c r="AS102" s="50"/>
      <c r="AT102" s="50"/>
      <c r="AU102" s="50"/>
      <c r="AV102" s="49"/>
      <c r="AW102" s="50"/>
      <c r="AX102" s="50"/>
      <c r="AY102" s="50"/>
    </row>
    <row r="103" spans="1:51" ht="15.75" x14ac:dyDescent="0.25">
      <c r="A103" s="51"/>
      <c r="B103" s="51"/>
      <c r="C103" s="51"/>
      <c r="D103" s="50"/>
      <c r="E103" s="86"/>
      <c r="F103" s="50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9"/>
      <c r="AR103" s="50"/>
      <c r="AS103" s="50"/>
      <c r="AT103" s="50"/>
      <c r="AU103" s="50"/>
      <c r="AV103" s="49"/>
      <c r="AW103" s="50"/>
      <c r="AX103" s="50"/>
      <c r="AY103" s="50"/>
    </row>
    <row r="104" spans="1:51" ht="15.75" x14ac:dyDescent="0.25">
      <c r="A104" s="51"/>
      <c r="B104" s="51"/>
      <c r="C104" s="51"/>
      <c r="D104" s="50"/>
      <c r="E104" s="86"/>
      <c r="F104" s="50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9"/>
      <c r="AR104" s="50"/>
      <c r="AS104" s="50"/>
      <c r="AT104" s="50"/>
      <c r="AU104" s="50"/>
      <c r="AV104" s="49"/>
      <c r="AW104" s="50"/>
      <c r="AX104" s="50"/>
      <c r="AY104" s="50"/>
    </row>
    <row r="105" spans="1:51" ht="15.75" x14ac:dyDescent="0.25">
      <c r="A105" s="51"/>
      <c r="B105" s="51"/>
      <c r="C105" s="51"/>
      <c r="D105" s="50"/>
      <c r="E105" s="86"/>
      <c r="F105" s="50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9"/>
      <c r="AR105" s="50"/>
      <c r="AS105" s="50"/>
      <c r="AT105" s="50"/>
      <c r="AU105" s="50"/>
      <c r="AV105" s="49"/>
      <c r="AW105" s="50"/>
      <c r="AX105" s="50"/>
      <c r="AY105" s="50"/>
    </row>
    <row r="106" spans="1:51" ht="15.75" x14ac:dyDescent="0.25">
      <c r="A106" s="51"/>
      <c r="B106" s="51"/>
      <c r="C106" s="51"/>
      <c r="D106" s="50"/>
      <c r="E106" s="86"/>
      <c r="F106" s="50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9"/>
      <c r="AR106" s="50"/>
      <c r="AS106" s="50"/>
      <c r="AT106" s="50"/>
      <c r="AU106" s="50"/>
      <c r="AV106" s="49"/>
      <c r="AW106" s="50"/>
      <c r="AX106" s="50"/>
      <c r="AY106" s="50"/>
    </row>
    <row r="107" spans="1:51" ht="15.75" x14ac:dyDescent="0.25">
      <c r="A107" s="51"/>
      <c r="B107" s="51"/>
      <c r="C107" s="51"/>
      <c r="D107" s="50"/>
      <c r="E107" s="86"/>
      <c r="F107" s="50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9"/>
      <c r="AR107" s="50"/>
      <c r="AS107" s="50"/>
      <c r="AT107" s="50"/>
      <c r="AU107" s="50"/>
      <c r="AV107" s="49"/>
      <c r="AW107" s="50"/>
      <c r="AX107" s="50"/>
      <c r="AY107" s="50"/>
    </row>
    <row r="108" spans="1:51" ht="15.75" x14ac:dyDescent="0.25">
      <c r="A108" s="51"/>
      <c r="B108" s="51"/>
      <c r="C108" s="51"/>
      <c r="D108" s="50"/>
      <c r="E108" s="86"/>
      <c r="F108" s="50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9"/>
      <c r="AR108" s="50"/>
      <c r="AS108" s="50"/>
      <c r="AT108" s="50"/>
      <c r="AU108" s="50"/>
      <c r="AV108" s="49"/>
      <c r="AW108" s="50"/>
      <c r="AX108" s="50"/>
      <c r="AY108" s="50"/>
    </row>
    <row r="109" spans="1:51" ht="15.75" x14ac:dyDescent="0.25">
      <c r="A109" s="51"/>
      <c r="B109" s="51"/>
      <c r="C109" s="51"/>
      <c r="D109" s="50"/>
      <c r="E109" s="86"/>
      <c r="F109" s="50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9"/>
      <c r="AR109" s="50"/>
      <c r="AS109" s="50"/>
      <c r="AT109" s="50"/>
      <c r="AU109" s="50"/>
      <c r="AV109" s="49"/>
      <c r="AW109" s="50"/>
      <c r="AX109" s="50"/>
      <c r="AY109" s="50"/>
    </row>
    <row r="110" spans="1:51" ht="15.75" x14ac:dyDescent="0.25">
      <c r="A110" s="51"/>
      <c r="B110" s="51"/>
      <c r="C110" s="51"/>
      <c r="D110" s="50"/>
      <c r="E110" s="86"/>
      <c r="F110" s="50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9"/>
      <c r="AR110" s="50"/>
      <c r="AS110" s="50"/>
      <c r="AT110" s="50"/>
      <c r="AU110" s="50"/>
      <c r="AV110" s="49"/>
      <c r="AW110" s="50"/>
      <c r="AX110" s="50"/>
      <c r="AY110" s="50"/>
    </row>
    <row r="111" spans="1:51" ht="15.75" x14ac:dyDescent="0.25">
      <c r="A111" s="51"/>
      <c r="B111" s="51"/>
      <c r="C111" s="51"/>
      <c r="D111" s="50"/>
      <c r="E111" s="86"/>
      <c r="F111" s="50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9"/>
      <c r="AR111" s="50"/>
      <c r="AS111" s="50"/>
      <c r="AT111" s="50"/>
      <c r="AU111" s="50"/>
      <c r="AV111" s="49"/>
      <c r="AW111" s="50"/>
      <c r="AX111" s="50"/>
      <c r="AY111" s="50"/>
    </row>
    <row r="112" spans="1:51" ht="15.75" x14ac:dyDescent="0.25">
      <c r="A112" s="51"/>
      <c r="B112" s="51"/>
      <c r="C112" s="51"/>
      <c r="D112" s="50"/>
      <c r="E112" s="86"/>
      <c r="F112" s="50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9"/>
      <c r="AR112" s="50"/>
      <c r="AS112" s="50"/>
      <c r="AT112" s="50"/>
      <c r="AU112" s="50"/>
      <c r="AV112" s="49"/>
      <c r="AW112" s="50"/>
      <c r="AX112" s="50"/>
      <c r="AY112" s="50"/>
    </row>
    <row r="113" spans="1:51" ht="15.75" x14ac:dyDescent="0.25">
      <c r="A113" s="51"/>
      <c r="B113" s="51"/>
      <c r="C113" s="51"/>
      <c r="D113" s="50"/>
      <c r="E113" s="86"/>
      <c r="F113" s="50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9"/>
      <c r="AR113" s="50"/>
      <c r="AS113" s="50"/>
      <c r="AT113" s="50"/>
      <c r="AU113" s="50"/>
      <c r="AV113" s="49"/>
      <c r="AW113" s="50"/>
      <c r="AX113" s="50"/>
      <c r="AY113" s="50"/>
    </row>
    <row r="114" spans="1:51" ht="15.75" x14ac:dyDescent="0.25">
      <c r="A114" s="51"/>
      <c r="B114" s="51"/>
      <c r="C114" s="51"/>
      <c r="D114" s="50"/>
      <c r="E114" s="86"/>
      <c r="F114" s="50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9"/>
      <c r="AR114" s="50"/>
      <c r="AS114" s="50"/>
      <c r="AT114" s="50"/>
      <c r="AU114" s="50"/>
      <c r="AV114" s="49"/>
      <c r="AW114" s="50"/>
      <c r="AX114" s="50"/>
      <c r="AY114" s="50"/>
    </row>
    <row r="115" spans="1:51" ht="15.75" x14ac:dyDescent="0.25">
      <c r="A115" s="51"/>
      <c r="B115" s="51"/>
      <c r="C115" s="51"/>
      <c r="D115" s="50"/>
      <c r="E115" s="86"/>
      <c r="F115" s="50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9"/>
      <c r="AR115" s="50"/>
      <c r="AS115" s="50"/>
      <c r="AT115" s="50"/>
      <c r="AU115" s="50"/>
      <c r="AV115" s="49"/>
      <c r="AW115" s="50"/>
      <c r="AX115" s="50"/>
      <c r="AY115" s="50"/>
    </row>
    <row r="116" spans="1:51" ht="15.75" x14ac:dyDescent="0.25">
      <c r="A116" s="51"/>
      <c r="B116" s="51"/>
      <c r="C116" s="51"/>
      <c r="D116" s="50"/>
      <c r="E116" s="86"/>
      <c r="F116" s="50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9"/>
      <c r="AR116" s="50"/>
      <c r="AS116" s="50"/>
      <c r="AT116" s="50"/>
      <c r="AU116" s="50"/>
      <c r="AV116" s="49"/>
      <c r="AW116" s="50"/>
      <c r="AX116" s="50"/>
      <c r="AY116" s="50"/>
    </row>
    <row r="117" spans="1:51" ht="15.75" x14ac:dyDescent="0.25">
      <c r="A117" s="51"/>
      <c r="B117" s="51"/>
      <c r="C117" s="51"/>
      <c r="D117" s="50"/>
      <c r="E117" s="86"/>
      <c r="F117" s="50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9"/>
      <c r="AR117" s="50"/>
      <c r="AS117" s="50"/>
      <c r="AT117" s="50"/>
      <c r="AU117" s="50"/>
      <c r="AV117" s="49"/>
      <c r="AW117" s="50"/>
      <c r="AX117" s="50"/>
      <c r="AY117" s="50"/>
    </row>
    <row r="118" spans="1:51" ht="15.75" x14ac:dyDescent="0.25">
      <c r="A118" s="51"/>
      <c r="B118" s="51"/>
      <c r="C118" s="51"/>
      <c r="D118" s="50"/>
      <c r="E118" s="86"/>
      <c r="F118" s="50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9"/>
      <c r="AR118" s="50"/>
      <c r="AS118" s="50"/>
      <c r="AT118" s="50"/>
      <c r="AU118" s="50"/>
      <c r="AV118" s="49"/>
      <c r="AW118" s="50"/>
      <c r="AX118" s="50"/>
      <c r="AY118" s="50"/>
    </row>
    <row r="119" spans="1:51" ht="15.75" x14ac:dyDescent="0.25">
      <c r="A119" s="51"/>
      <c r="B119" s="51"/>
      <c r="C119" s="51"/>
      <c r="D119" s="50"/>
      <c r="E119" s="86"/>
      <c r="F119" s="50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9"/>
      <c r="AR119" s="50"/>
      <c r="AS119" s="50"/>
      <c r="AT119" s="50"/>
      <c r="AU119" s="50"/>
      <c r="AV119" s="49"/>
      <c r="AW119" s="50"/>
      <c r="AX119" s="50"/>
      <c r="AY119" s="50"/>
    </row>
    <row r="120" spans="1:51" ht="15.75" x14ac:dyDescent="0.25">
      <c r="A120" s="51"/>
      <c r="B120" s="51"/>
      <c r="C120" s="51"/>
      <c r="D120" s="50"/>
      <c r="E120" s="86"/>
      <c r="F120" s="50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9"/>
      <c r="AR120" s="50"/>
      <c r="AS120" s="50"/>
      <c r="AT120" s="50"/>
      <c r="AU120" s="50"/>
      <c r="AV120" s="49"/>
      <c r="AW120" s="50"/>
      <c r="AX120" s="50"/>
      <c r="AY120" s="50"/>
    </row>
    <row r="121" spans="1:51" ht="15.75" x14ac:dyDescent="0.25">
      <c r="A121" s="51"/>
      <c r="B121" s="51"/>
      <c r="C121" s="51"/>
      <c r="D121" s="50"/>
      <c r="E121" s="86"/>
      <c r="F121" s="50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9"/>
      <c r="AR121" s="50"/>
      <c r="AS121" s="50"/>
      <c r="AT121" s="50"/>
      <c r="AU121" s="50"/>
      <c r="AV121" s="49"/>
      <c r="AW121" s="50"/>
      <c r="AX121" s="50"/>
      <c r="AY121" s="50"/>
    </row>
    <row r="122" spans="1:51" ht="15.75" x14ac:dyDescent="0.25">
      <c r="A122" s="51"/>
      <c r="B122" s="51"/>
      <c r="C122" s="51"/>
      <c r="D122" s="50"/>
      <c r="E122" s="86"/>
      <c r="F122" s="50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9"/>
      <c r="AR122" s="50"/>
      <c r="AS122" s="50"/>
      <c r="AT122" s="50"/>
      <c r="AU122" s="50"/>
      <c r="AV122" s="49"/>
      <c r="AW122" s="50"/>
      <c r="AX122" s="50"/>
      <c r="AY122" s="50"/>
    </row>
    <row r="123" spans="1:51" ht="15.75" x14ac:dyDescent="0.25">
      <c r="A123" s="51"/>
      <c r="B123" s="51"/>
      <c r="C123" s="51"/>
      <c r="D123" s="50"/>
      <c r="E123" s="86"/>
      <c r="F123" s="50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9"/>
      <c r="AR123" s="50"/>
      <c r="AS123" s="50"/>
      <c r="AT123" s="50"/>
      <c r="AU123" s="50"/>
      <c r="AV123" s="49"/>
      <c r="AW123" s="50"/>
      <c r="AX123" s="50"/>
      <c r="AY123" s="50"/>
    </row>
    <row r="124" spans="1:51" ht="15.75" x14ac:dyDescent="0.25">
      <c r="A124" s="51"/>
      <c r="B124" s="51"/>
      <c r="C124" s="51"/>
      <c r="D124" s="50"/>
      <c r="E124" s="86"/>
      <c r="F124" s="50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9"/>
      <c r="AR124" s="50"/>
      <c r="AS124" s="50"/>
      <c r="AT124" s="50"/>
      <c r="AU124" s="50"/>
      <c r="AV124" s="49"/>
      <c r="AW124" s="50"/>
      <c r="AX124" s="50"/>
      <c r="AY124" s="50"/>
    </row>
    <row r="125" spans="1:51" ht="15.75" x14ac:dyDescent="0.25">
      <c r="A125" s="51"/>
      <c r="B125" s="51"/>
      <c r="C125" s="51"/>
      <c r="D125" s="50"/>
      <c r="E125" s="86"/>
      <c r="F125" s="50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9"/>
      <c r="AR125" s="50"/>
      <c r="AS125" s="50"/>
      <c r="AT125" s="50"/>
      <c r="AU125" s="50"/>
      <c r="AV125" s="49"/>
      <c r="AW125" s="50"/>
      <c r="AX125" s="50"/>
      <c r="AY125" s="50"/>
    </row>
    <row r="126" spans="1:51" ht="15.75" x14ac:dyDescent="0.25">
      <c r="A126" s="51"/>
      <c r="B126" s="51"/>
      <c r="C126" s="51"/>
      <c r="D126" s="50"/>
      <c r="E126" s="86"/>
      <c r="F126" s="50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9"/>
      <c r="AR126" s="50"/>
      <c r="AS126" s="50"/>
      <c r="AT126" s="50"/>
      <c r="AU126" s="50"/>
      <c r="AV126" s="49"/>
      <c r="AW126" s="50"/>
      <c r="AX126" s="50"/>
      <c r="AY126" s="50"/>
    </row>
    <row r="127" spans="1:51" ht="15.75" x14ac:dyDescent="0.25">
      <c r="A127" s="51"/>
      <c r="B127" s="51"/>
      <c r="C127" s="51"/>
      <c r="D127" s="50"/>
      <c r="E127" s="86"/>
      <c r="F127" s="50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9"/>
      <c r="AR127" s="50"/>
      <c r="AS127" s="50"/>
      <c r="AT127" s="50"/>
      <c r="AU127" s="50"/>
      <c r="AV127" s="49"/>
      <c r="AW127" s="50"/>
      <c r="AX127" s="50"/>
      <c r="AY127" s="50"/>
    </row>
    <row r="128" spans="1:51" ht="15.75" x14ac:dyDescent="0.25">
      <c r="A128" s="51"/>
      <c r="B128" s="51"/>
      <c r="C128" s="51"/>
      <c r="D128" s="50"/>
      <c r="E128" s="86"/>
      <c r="F128" s="50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9"/>
      <c r="AR128" s="50"/>
      <c r="AS128" s="50"/>
      <c r="AT128" s="50"/>
      <c r="AU128" s="50"/>
      <c r="AV128" s="49"/>
      <c r="AW128" s="50"/>
      <c r="AX128" s="50"/>
      <c r="AY128" s="50"/>
    </row>
    <row r="129" spans="1:51" ht="15.75" x14ac:dyDescent="0.25">
      <c r="A129" s="51"/>
      <c r="B129" s="51"/>
      <c r="C129" s="51"/>
      <c r="D129" s="50"/>
      <c r="E129" s="86"/>
      <c r="F129" s="50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9"/>
      <c r="AR129" s="50"/>
      <c r="AS129" s="50"/>
      <c r="AT129" s="50"/>
      <c r="AU129" s="50"/>
      <c r="AV129" s="49"/>
      <c r="AW129" s="50"/>
      <c r="AX129" s="50"/>
      <c r="AY129" s="50"/>
    </row>
    <row r="130" spans="1:51" ht="15.75" x14ac:dyDescent="0.25">
      <c r="A130" s="51"/>
      <c r="B130" s="51"/>
      <c r="C130" s="51"/>
      <c r="D130" s="50"/>
      <c r="E130" s="86"/>
      <c r="F130" s="50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9"/>
      <c r="AR130" s="50"/>
      <c r="AS130" s="50"/>
      <c r="AT130" s="50"/>
      <c r="AU130" s="50"/>
      <c r="AV130" s="49"/>
      <c r="AW130" s="50"/>
      <c r="AX130" s="50"/>
      <c r="AY130" s="50"/>
    </row>
    <row r="131" spans="1:51" ht="15.75" x14ac:dyDescent="0.25">
      <c r="A131" s="51"/>
      <c r="B131" s="51"/>
      <c r="C131" s="51"/>
      <c r="D131" s="50"/>
      <c r="E131" s="86"/>
      <c r="F131" s="50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9"/>
      <c r="AR131" s="50"/>
      <c r="AS131" s="50"/>
      <c r="AT131" s="50"/>
      <c r="AU131" s="50"/>
      <c r="AV131" s="49"/>
      <c r="AW131" s="50"/>
      <c r="AX131" s="50"/>
      <c r="AY131" s="50"/>
    </row>
    <row r="132" spans="1:51" ht="15.75" x14ac:dyDescent="0.25">
      <c r="A132" s="51"/>
      <c r="B132" s="51"/>
      <c r="C132" s="51"/>
      <c r="D132" s="50"/>
      <c r="E132" s="86"/>
      <c r="F132" s="50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9"/>
      <c r="AR132" s="50"/>
      <c r="AS132" s="50"/>
      <c r="AT132" s="50"/>
      <c r="AU132" s="50"/>
      <c r="AV132" s="49"/>
      <c r="AW132" s="50"/>
      <c r="AX132" s="50"/>
      <c r="AY132" s="50"/>
    </row>
    <row r="133" spans="1:51" ht="15.75" x14ac:dyDescent="0.25">
      <c r="A133" s="51"/>
      <c r="B133" s="51"/>
      <c r="C133" s="51"/>
      <c r="D133" s="50"/>
      <c r="E133" s="86"/>
      <c r="F133" s="50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9"/>
      <c r="AR133" s="50"/>
      <c r="AS133" s="50"/>
      <c r="AT133" s="50"/>
      <c r="AU133" s="50"/>
      <c r="AV133" s="49"/>
      <c r="AW133" s="50"/>
      <c r="AX133" s="50"/>
      <c r="AY133" s="50"/>
    </row>
    <row r="134" spans="1:51" ht="15.75" x14ac:dyDescent="0.25">
      <c r="A134" s="51"/>
      <c r="B134" s="51"/>
      <c r="C134" s="51"/>
      <c r="D134" s="50"/>
      <c r="E134" s="86"/>
      <c r="F134" s="50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9"/>
      <c r="AR134" s="50"/>
      <c r="AS134" s="50"/>
      <c r="AT134" s="50"/>
      <c r="AU134" s="50"/>
      <c r="AV134" s="49"/>
      <c r="AW134" s="50"/>
      <c r="AX134" s="50"/>
      <c r="AY134" s="50"/>
    </row>
    <row r="135" spans="1:51" ht="15.75" x14ac:dyDescent="0.25">
      <c r="A135" s="51"/>
      <c r="B135" s="51"/>
      <c r="C135" s="51"/>
      <c r="D135" s="50"/>
      <c r="E135" s="86"/>
      <c r="F135" s="50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9"/>
      <c r="AR135" s="50"/>
      <c r="AS135" s="50"/>
      <c r="AT135" s="50"/>
      <c r="AU135" s="50"/>
      <c r="AV135" s="49"/>
      <c r="AW135" s="50"/>
      <c r="AX135" s="50"/>
      <c r="AY135" s="50"/>
    </row>
    <row r="136" spans="1:51" ht="15.75" x14ac:dyDescent="0.25">
      <c r="A136" s="51"/>
      <c r="B136" s="51"/>
      <c r="C136" s="51"/>
      <c r="D136" s="50"/>
      <c r="E136" s="86"/>
      <c r="F136" s="50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9"/>
      <c r="AR136" s="50"/>
      <c r="AS136" s="50"/>
      <c r="AT136" s="50"/>
      <c r="AU136" s="50"/>
      <c r="AV136" s="49"/>
      <c r="AW136" s="50"/>
      <c r="AX136" s="50"/>
      <c r="AY136" s="50"/>
    </row>
    <row r="137" spans="1:51" ht="15.75" x14ac:dyDescent="0.25">
      <c r="A137" s="51"/>
      <c r="B137" s="51"/>
      <c r="C137" s="51"/>
      <c r="D137" s="50"/>
      <c r="E137" s="86"/>
      <c r="F137" s="50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9"/>
      <c r="AR137" s="50"/>
      <c r="AS137" s="50"/>
      <c r="AT137" s="50"/>
      <c r="AU137" s="50"/>
      <c r="AV137" s="49"/>
      <c r="AW137" s="50"/>
      <c r="AX137" s="50"/>
      <c r="AY137" s="50"/>
    </row>
    <row r="138" spans="1:51" ht="15.75" x14ac:dyDescent="0.25">
      <c r="A138" s="51"/>
      <c r="B138" s="51"/>
      <c r="C138" s="51"/>
      <c r="D138" s="50"/>
      <c r="E138" s="86"/>
      <c r="F138" s="50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9"/>
      <c r="AR138" s="50"/>
      <c r="AS138" s="50"/>
      <c r="AT138" s="50"/>
      <c r="AU138" s="50"/>
      <c r="AV138" s="49"/>
      <c r="AW138" s="50"/>
      <c r="AX138" s="50"/>
      <c r="AY138" s="50"/>
    </row>
    <row r="139" spans="1:51" ht="15.75" x14ac:dyDescent="0.25">
      <c r="A139" s="51"/>
      <c r="B139" s="51"/>
      <c r="C139" s="51"/>
      <c r="D139" s="50"/>
      <c r="E139" s="86"/>
      <c r="F139" s="50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9"/>
      <c r="AR139" s="50"/>
      <c r="AS139" s="50"/>
      <c r="AT139" s="50"/>
      <c r="AU139" s="50"/>
      <c r="AV139" s="49"/>
      <c r="AW139" s="50"/>
      <c r="AX139" s="50"/>
      <c r="AY139" s="50"/>
    </row>
    <row r="140" spans="1:51" ht="15.75" x14ac:dyDescent="0.25">
      <c r="A140" s="51"/>
      <c r="B140" s="51"/>
      <c r="C140" s="51"/>
      <c r="D140" s="50"/>
      <c r="E140" s="86"/>
      <c r="F140" s="50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9"/>
      <c r="AR140" s="50"/>
      <c r="AS140" s="50"/>
      <c r="AT140" s="50"/>
      <c r="AU140" s="50"/>
      <c r="AV140" s="49"/>
      <c r="AW140" s="50"/>
      <c r="AX140" s="50"/>
      <c r="AY140" s="50"/>
    </row>
    <row r="141" spans="1:51" ht="15.75" x14ac:dyDescent="0.25">
      <c r="A141" s="51"/>
      <c r="B141" s="51"/>
      <c r="C141" s="51"/>
      <c r="D141" s="50"/>
      <c r="E141" s="86"/>
      <c r="F141" s="50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9"/>
      <c r="AR141" s="50"/>
      <c r="AS141" s="50"/>
      <c r="AT141" s="50"/>
      <c r="AU141" s="50"/>
      <c r="AV141" s="49"/>
      <c r="AW141" s="50"/>
      <c r="AX141" s="50"/>
      <c r="AY141" s="50"/>
    </row>
    <row r="142" spans="1:51" ht="15.75" x14ac:dyDescent="0.25">
      <c r="A142" s="51"/>
      <c r="B142" s="51"/>
      <c r="C142" s="51"/>
      <c r="D142" s="50"/>
      <c r="E142" s="86"/>
      <c r="F142" s="50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9"/>
      <c r="AR142" s="50"/>
      <c r="AS142" s="50"/>
      <c r="AT142" s="50"/>
      <c r="AU142" s="50"/>
      <c r="AV142" s="49"/>
      <c r="AW142" s="50"/>
      <c r="AX142" s="50"/>
      <c r="AY142" s="50"/>
    </row>
    <row r="143" spans="1:51" ht="15.75" x14ac:dyDescent="0.25">
      <c r="A143" s="51"/>
      <c r="B143" s="51"/>
      <c r="C143" s="51"/>
      <c r="D143" s="50"/>
      <c r="E143" s="86"/>
      <c r="F143" s="50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9"/>
      <c r="AR143" s="50"/>
      <c r="AS143" s="50"/>
      <c r="AT143" s="50"/>
      <c r="AU143" s="50"/>
      <c r="AV143" s="49"/>
      <c r="AW143" s="50"/>
      <c r="AX143" s="50"/>
      <c r="AY143" s="50"/>
    </row>
    <row r="144" spans="1:51" ht="15.75" x14ac:dyDescent="0.25">
      <c r="A144" s="51"/>
      <c r="B144" s="51"/>
      <c r="C144" s="51"/>
      <c r="D144" s="50"/>
      <c r="E144" s="86"/>
      <c r="F144" s="50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9"/>
      <c r="AR144" s="50"/>
      <c r="AS144" s="50"/>
      <c r="AT144" s="50"/>
      <c r="AU144" s="50"/>
      <c r="AV144" s="49"/>
      <c r="AW144" s="50"/>
      <c r="AX144" s="50"/>
      <c r="AY144" s="50"/>
    </row>
    <row r="145" spans="1:51" ht="15.75" x14ac:dyDescent="0.25">
      <c r="A145" s="51"/>
      <c r="B145" s="51"/>
      <c r="C145" s="51"/>
      <c r="D145" s="50"/>
      <c r="E145" s="86"/>
      <c r="F145" s="50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9"/>
      <c r="AR145" s="50"/>
      <c r="AS145" s="50"/>
      <c r="AT145" s="50"/>
      <c r="AU145" s="50"/>
      <c r="AV145" s="49"/>
      <c r="AW145" s="50"/>
      <c r="AX145" s="50"/>
      <c r="AY145" s="50"/>
    </row>
    <row r="146" spans="1:51" ht="15.75" x14ac:dyDescent="0.25">
      <c r="A146" s="51"/>
      <c r="B146" s="51"/>
      <c r="C146" s="51"/>
      <c r="D146" s="50"/>
      <c r="E146" s="86"/>
      <c r="F146" s="50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9"/>
      <c r="AR146" s="50"/>
      <c r="AS146" s="50"/>
      <c r="AT146" s="50"/>
      <c r="AU146" s="50"/>
      <c r="AV146" s="49"/>
      <c r="AW146" s="50"/>
      <c r="AX146" s="50"/>
      <c r="AY146" s="50"/>
    </row>
    <row r="147" spans="1:51" ht="15.75" x14ac:dyDescent="0.25">
      <c r="A147" s="51"/>
      <c r="B147" s="51"/>
      <c r="C147" s="51"/>
      <c r="D147" s="50"/>
      <c r="E147" s="86"/>
      <c r="F147" s="50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9"/>
      <c r="AR147" s="50"/>
      <c r="AS147" s="50"/>
      <c r="AT147" s="50"/>
      <c r="AU147" s="50"/>
      <c r="AV147" s="49"/>
      <c r="AW147" s="50"/>
      <c r="AX147" s="50"/>
      <c r="AY147" s="50"/>
    </row>
    <row r="148" spans="1:51" ht="15.75" x14ac:dyDescent="0.25">
      <c r="A148" s="51"/>
      <c r="B148" s="51"/>
      <c r="C148" s="51"/>
      <c r="D148" s="50"/>
      <c r="E148" s="86"/>
      <c r="F148" s="50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9"/>
      <c r="AR148" s="50"/>
      <c r="AS148" s="50"/>
      <c r="AT148" s="50"/>
      <c r="AU148" s="50"/>
      <c r="AV148" s="49"/>
      <c r="AW148" s="50"/>
      <c r="AX148" s="50"/>
      <c r="AY148" s="50"/>
    </row>
    <row r="149" spans="1:51" ht="15.75" x14ac:dyDescent="0.25">
      <c r="A149" s="51"/>
      <c r="B149" s="51"/>
      <c r="C149" s="51"/>
      <c r="D149" s="50"/>
      <c r="E149" s="86"/>
      <c r="F149" s="50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9"/>
      <c r="AR149" s="50"/>
      <c r="AS149" s="50"/>
      <c r="AT149" s="50"/>
      <c r="AU149" s="50"/>
      <c r="AV149" s="49"/>
      <c r="AW149" s="50"/>
      <c r="AX149" s="50"/>
      <c r="AY149" s="50"/>
    </row>
    <row r="150" spans="1:51" ht="15.75" x14ac:dyDescent="0.25">
      <c r="A150" s="51"/>
      <c r="B150" s="51"/>
      <c r="C150" s="51"/>
      <c r="D150" s="50"/>
      <c r="E150" s="86"/>
      <c r="F150" s="50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9"/>
      <c r="AR150" s="50"/>
      <c r="AS150" s="50"/>
      <c r="AT150" s="50"/>
      <c r="AU150" s="50"/>
      <c r="AV150" s="49"/>
      <c r="AW150" s="50"/>
      <c r="AX150" s="50"/>
      <c r="AY150" s="50"/>
    </row>
    <row r="151" spans="1:51" ht="15.75" x14ac:dyDescent="0.25">
      <c r="A151" s="51"/>
      <c r="B151" s="51"/>
      <c r="C151" s="51"/>
      <c r="D151" s="50"/>
      <c r="E151" s="86"/>
      <c r="F151" s="50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9"/>
      <c r="AR151" s="50"/>
      <c r="AS151" s="50"/>
      <c r="AT151" s="50"/>
      <c r="AU151" s="50"/>
      <c r="AV151" s="49"/>
      <c r="AW151" s="50"/>
      <c r="AX151" s="50"/>
      <c r="AY151" s="50"/>
    </row>
    <row r="152" spans="1:51" ht="15.75" x14ac:dyDescent="0.25">
      <c r="A152" s="51"/>
      <c r="B152" s="51"/>
      <c r="C152" s="51"/>
      <c r="D152" s="50"/>
      <c r="E152" s="86"/>
      <c r="F152" s="50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9"/>
      <c r="AR152" s="50"/>
      <c r="AS152" s="50"/>
      <c r="AT152" s="50"/>
      <c r="AU152" s="50"/>
      <c r="AV152" s="49"/>
      <c r="AW152" s="50"/>
      <c r="AX152" s="50"/>
      <c r="AY152" s="50"/>
    </row>
    <row r="153" spans="1:51" ht="15.75" x14ac:dyDescent="0.25">
      <c r="A153" s="51"/>
      <c r="B153" s="51"/>
      <c r="C153" s="51"/>
      <c r="D153" s="50"/>
      <c r="E153" s="86"/>
      <c r="F153" s="50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9"/>
      <c r="AR153" s="50"/>
      <c r="AS153" s="50"/>
      <c r="AT153" s="50"/>
      <c r="AU153" s="50"/>
      <c r="AV153" s="49"/>
      <c r="AW153" s="50"/>
      <c r="AX153" s="50"/>
      <c r="AY153" s="50"/>
    </row>
    <row r="154" spans="1:51" ht="15.75" x14ac:dyDescent="0.25">
      <c r="A154" s="51"/>
      <c r="B154" s="51"/>
      <c r="C154" s="51"/>
      <c r="D154" s="50"/>
      <c r="E154" s="86"/>
      <c r="F154" s="50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9"/>
      <c r="AR154" s="50"/>
      <c r="AS154" s="50"/>
      <c r="AT154" s="50"/>
      <c r="AU154" s="50"/>
      <c r="AV154" s="49"/>
      <c r="AW154" s="50"/>
      <c r="AX154" s="50"/>
      <c r="AY154" s="50"/>
    </row>
    <row r="155" spans="1:51" ht="15.75" x14ac:dyDescent="0.25">
      <c r="A155" s="51"/>
      <c r="B155" s="51"/>
      <c r="C155" s="51"/>
      <c r="D155" s="50"/>
      <c r="E155" s="86"/>
      <c r="F155" s="50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9"/>
      <c r="AR155" s="50"/>
      <c r="AS155" s="50"/>
      <c r="AT155" s="50"/>
      <c r="AU155" s="50"/>
      <c r="AV155" s="49"/>
      <c r="AW155" s="50"/>
      <c r="AX155" s="50"/>
      <c r="AY155" s="50"/>
    </row>
    <row r="156" spans="1:51" ht="15.75" x14ac:dyDescent="0.25">
      <c r="A156" s="51"/>
      <c r="B156" s="51"/>
      <c r="C156" s="51"/>
      <c r="D156" s="50"/>
      <c r="E156" s="86"/>
      <c r="F156" s="50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9"/>
      <c r="AR156" s="50"/>
      <c r="AS156" s="50"/>
      <c r="AT156" s="50"/>
      <c r="AU156" s="50"/>
      <c r="AV156" s="49"/>
      <c r="AW156" s="50"/>
      <c r="AX156" s="50"/>
      <c r="AY156" s="50"/>
    </row>
    <row r="157" spans="1:51" ht="15.75" x14ac:dyDescent="0.25">
      <c r="A157" s="51"/>
      <c r="B157" s="51"/>
      <c r="C157" s="51"/>
      <c r="D157" s="50"/>
      <c r="E157" s="86"/>
      <c r="F157" s="50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9"/>
      <c r="AR157" s="50"/>
      <c r="AS157" s="50"/>
      <c r="AT157" s="50"/>
      <c r="AU157" s="50"/>
      <c r="AV157" s="49"/>
      <c r="AW157" s="50"/>
      <c r="AX157" s="50"/>
      <c r="AY157" s="50"/>
    </row>
    <row r="158" spans="1:51" ht="15.75" x14ac:dyDescent="0.25">
      <c r="A158" s="51"/>
      <c r="B158" s="51"/>
      <c r="C158" s="51"/>
      <c r="D158" s="50"/>
      <c r="E158" s="86"/>
      <c r="F158" s="50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9"/>
      <c r="AR158" s="50"/>
      <c r="AS158" s="50"/>
      <c r="AT158" s="50"/>
      <c r="AU158" s="50"/>
      <c r="AV158" s="49"/>
      <c r="AW158" s="50"/>
      <c r="AX158" s="50"/>
      <c r="AY158" s="50"/>
    </row>
    <row r="159" spans="1:51" ht="15.75" x14ac:dyDescent="0.25">
      <c r="A159" s="51"/>
      <c r="B159" s="51"/>
      <c r="C159" s="51"/>
      <c r="D159" s="50"/>
      <c r="E159" s="86"/>
      <c r="F159" s="50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9"/>
      <c r="AR159" s="50"/>
      <c r="AS159" s="50"/>
      <c r="AT159" s="50"/>
      <c r="AU159" s="50"/>
      <c r="AV159" s="49"/>
      <c r="AW159" s="50"/>
      <c r="AX159" s="50"/>
      <c r="AY159" s="50"/>
    </row>
    <row r="160" spans="1:51" ht="15.75" x14ac:dyDescent="0.25">
      <c r="A160" s="51"/>
      <c r="B160" s="51"/>
      <c r="C160" s="51"/>
      <c r="D160" s="50"/>
      <c r="E160" s="86"/>
      <c r="F160" s="50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9"/>
      <c r="AR160" s="50"/>
      <c r="AS160" s="50"/>
      <c r="AT160" s="50"/>
      <c r="AU160" s="50"/>
      <c r="AV160" s="49"/>
      <c r="AW160" s="50"/>
      <c r="AX160" s="50"/>
      <c r="AY160" s="50"/>
    </row>
    <row r="161" spans="1:51" ht="15.75" x14ac:dyDescent="0.25">
      <c r="A161" s="51"/>
      <c r="B161" s="51"/>
      <c r="C161" s="51"/>
      <c r="D161" s="50"/>
      <c r="E161" s="86"/>
      <c r="F161" s="50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9"/>
      <c r="AR161" s="50"/>
      <c r="AS161" s="50"/>
      <c r="AT161" s="50"/>
      <c r="AU161" s="50"/>
      <c r="AV161" s="49"/>
      <c r="AW161" s="50"/>
      <c r="AX161" s="50"/>
      <c r="AY161" s="50"/>
    </row>
    <row r="162" spans="1:51" ht="15.75" x14ac:dyDescent="0.25">
      <c r="A162" s="51"/>
      <c r="B162" s="51"/>
      <c r="C162" s="51"/>
      <c r="D162" s="50"/>
      <c r="E162" s="86"/>
      <c r="F162" s="50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9"/>
      <c r="AR162" s="50"/>
      <c r="AS162" s="50"/>
      <c r="AT162" s="50"/>
      <c r="AU162" s="50"/>
      <c r="AV162" s="49"/>
      <c r="AW162" s="50"/>
      <c r="AX162" s="50"/>
      <c r="AY162" s="50"/>
    </row>
    <row r="163" spans="1:51" ht="15.75" x14ac:dyDescent="0.25">
      <c r="A163" s="51"/>
      <c r="B163" s="51"/>
      <c r="C163" s="51"/>
      <c r="D163" s="50"/>
      <c r="E163" s="86"/>
      <c r="F163" s="50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9"/>
      <c r="AR163" s="50"/>
      <c r="AS163" s="50"/>
      <c r="AT163" s="50"/>
      <c r="AU163" s="50"/>
      <c r="AV163" s="49"/>
      <c r="AW163" s="50"/>
      <c r="AX163" s="50"/>
      <c r="AY163" s="50"/>
    </row>
    <row r="164" spans="1:51" ht="15.75" x14ac:dyDescent="0.25">
      <c r="A164" s="51"/>
      <c r="B164" s="51"/>
      <c r="C164" s="51"/>
      <c r="D164" s="50"/>
      <c r="E164" s="86"/>
      <c r="F164" s="50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9"/>
      <c r="AR164" s="50"/>
      <c r="AS164" s="50"/>
      <c r="AT164" s="50"/>
      <c r="AU164" s="50"/>
      <c r="AV164" s="49"/>
      <c r="AW164" s="50"/>
      <c r="AX164" s="50"/>
      <c r="AY164" s="50"/>
    </row>
    <row r="165" spans="1:51" ht="15.75" x14ac:dyDescent="0.25">
      <c r="A165" s="51"/>
      <c r="B165" s="51"/>
      <c r="C165" s="51"/>
      <c r="D165" s="50"/>
      <c r="E165" s="86"/>
      <c r="F165" s="50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9"/>
      <c r="AR165" s="50"/>
      <c r="AS165" s="50"/>
      <c r="AT165" s="50"/>
      <c r="AU165" s="50"/>
      <c r="AV165" s="49"/>
      <c r="AW165" s="50"/>
      <c r="AX165" s="50"/>
      <c r="AY165" s="50"/>
    </row>
    <row r="166" spans="1:51" ht="15.75" x14ac:dyDescent="0.25">
      <c r="A166" s="51"/>
      <c r="B166" s="51"/>
      <c r="C166" s="51"/>
      <c r="D166" s="50"/>
      <c r="E166" s="86"/>
      <c r="F166" s="50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9"/>
      <c r="AR166" s="50"/>
      <c r="AS166" s="50"/>
      <c r="AT166" s="50"/>
      <c r="AU166" s="50"/>
      <c r="AV166" s="49"/>
      <c r="AW166" s="50"/>
      <c r="AX166" s="50"/>
      <c r="AY166" s="50"/>
    </row>
    <row r="167" spans="1:51" ht="15.75" x14ac:dyDescent="0.25">
      <c r="A167" s="51"/>
      <c r="B167" s="51"/>
      <c r="C167" s="51"/>
      <c r="D167" s="50"/>
      <c r="E167" s="86"/>
      <c r="F167" s="50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9"/>
      <c r="AR167" s="50"/>
      <c r="AS167" s="50"/>
      <c r="AT167" s="50"/>
      <c r="AU167" s="50"/>
      <c r="AV167" s="49"/>
      <c r="AW167" s="50"/>
      <c r="AX167" s="50"/>
      <c r="AY167" s="50"/>
    </row>
    <row r="168" spans="1:51" ht="15.75" x14ac:dyDescent="0.25">
      <c r="A168" s="51"/>
      <c r="B168" s="51"/>
      <c r="C168" s="51"/>
      <c r="D168" s="50"/>
      <c r="E168" s="86"/>
      <c r="F168" s="50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9"/>
      <c r="AR168" s="50"/>
      <c r="AS168" s="50"/>
      <c r="AT168" s="50"/>
      <c r="AU168" s="50"/>
      <c r="AV168" s="49"/>
      <c r="AW168" s="50"/>
      <c r="AX168" s="50"/>
      <c r="AY168" s="50"/>
    </row>
    <row r="169" spans="1:51" ht="15.75" x14ac:dyDescent="0.25">
      <c r="A169" s="51"/>
      <c r="B169" s="51"/>
      <c r="C169" s="51"/>
      <c r="D169" s="50"/>
      <c r="E169" s="86"/>
      <c r="F169" s="50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9"/>
      <c r="AR169" s="50"/>
      <c r="AS169" s="50"/>
      <c r="AT169" s="50"/>
      <c r="AU169" s="50"/>
      <c r="AV169" s="49"/>
      <c r="AW169" s="50"/>
      <c r="AX169" s="50"/>
      <c r="AY169" s="50"/>
    </row>
    <row r="170" spans="1:51" ht="15.75" x14ac:dyDescent="0.25">
      <c r="A170" s="51"/>
      <c r="B170" s="51"/>
      <c r="C170" s="51"/>
      <c r="D170" s="50"/>
      <c r="E170" s="86"/>
      <c r="F170" s="50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9"/>
      <c r="AR170" s="50"/>
      <c r="AS170" s="50"/>
      <c r="AT170" s="50"/>
      <c r="AU170" s="50"/>
      <c r="AV170" s="49"/>
      <c r="AW170" s="50"/>
      <c r="AX170" s="50"/>
      <c r="AY170" s="50"/>
    </row>
    <row r="171" spans="1:51" ht="15.75" x14ac:dyDescent="0.25">
      <c r="A171" s="51"/>
      <c r="B171" s="51"/>
      <c r="C171" s="51"/>
      <c r="D171" s="50"/>
      <c r="E171" s="86"/>
      <c r="F171" s="50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9"/>
      <c r="AR171" s="50"/>
      <c r="AS171" s="50"/>
      <c r="AT171" s="50"/>
      <c r="AU171" s="50"/>
      <c r="AV171" s="49"/>
      <c r="AW171" s="50"/>
      <c r="AX171" s="50"/>
      <c r="AY171" s="50"/>
    </row>
    <row r="172" spans="1:51" ht="15.75" x14ac:dyDescent="0.25">
      <c r="A172" s="51"/>
      <c r="B172" s="51"/>
      <c r="C172" s="51"/>
      <c r="D172" s="50"/>
      <c r="E172" s="86"/>
      <c r="F172" s="50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9"/>
      <c r="AR172" s="50"/>
      <c r="AS172" s="50"/>
      <c r="AT172" s="50"/>
      <c r="AU172" s="50"/>
      <c r="AV172" s="49"/>
      <c r="AW172" s="50"/>
      <c r="AX172" s="50"/>
      <c r="AY172" s="50"/>
    </row>
    <row r="173" spans="1:51" ht="15.75" x14ac:dyDescent="0.25">
      <c r="A173" s="51"/>
      <c r="B173" s="51"/>
      <c r="C173" s="51"/>
      <c r="D173" s="50"/>
      <c r="E173" s="86"/>
      <c r="F173" s="50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9"/>
      <c r="AR173" s="50"/>
      <c r="AS173" s="50"/>
      <c r="AT173" s="50"/>
      <c r="AU173" s="50"/>
      <c r="AV173" s="49"/>
      <c r="AW173" s="50"/>
      <c r="AX173" s="50"/>
      <c r="AY173" s="50"/>
    </row>
    <row r="174" spans="1:51" ht="15.75" x14ac:dyDescent="0.25">
      <c r="A174" s="51"/>
      <c r="B174" s="51"/>
      <c r="C174" s="51"/>
      <c r="D174" s="50"/>
      <c r="E174" s="86"/>
      <c r="F174" s="50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9"/>
      <c r="AR174" s="50"/>
      <c r="AS174" s="50"/>
      <c r="AT174" s="50"/>
      <c r="AU174" s="50"/>
      <c r="AV174" s="49"/>
      <c r="AW174" s="50"/>
      <c r="AX174" s="50"/>
      <c r="AY174" s="50"/>
    </row>
    <row r="175" spans="1:51" ht="15.75" x14ac:dyDescent="0.25">
      <c r="A175" s="51"/>
      <c r="B175" s="51"/>
      <c r="C175" s="51"/>
      <c r="D175" s="50"/>
      <c r="E175" s="86"/>
      <c r="F175" s="50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9"/>
      <c r="AR175" s="50"/>
      <c r="AS175" s="50"/>
      <c r="AT175" s="50"/>
      <c r="AU175" s="50"/>
      <c r="AV175" s="49"/>
      <c r="AW175" s="50"/>
      <c r="AX175" s="50"/>
      <c r="AY175" s="50"/>
    </row>
    <row r="176" spans="1:51" ht="15.75" x14ac:dyDescent="0.25">
      <c r="A176" s="51"/>
      <c r="B176" s="51"/>
      <c r="C176" s="51"/>
      <c r="D176" s="50"/>
      <c r="E176" s="86"/>
      <c r="F176" s="50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9"/>
      <c r="AR176" s="50"/>
      <c r="AS176" s="50"/>
      <c r="AT176" s="50"/>
      <c r="AU176" s="50"/>
      <c r="AV176" s="49"/>
      <c r="AW176" s="50"/>
      <c r="AX176" s="50"/>
      <c r="AY176" s="50"/>
    </row>
    <row r="177" spans="1:51" ht="15.75" x14ac:dyDescent="0.25">
      <c r="A177" s="51"/>
      <c r="B177" s="51"/>
      <c r="C177" s="51"/>
      <c r="D177" s="50"/>
      <c r="E177" s="86"/>
      <c r="F177" s="50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9"/>
      <c r="AR177" s="50"/>
      <c r="AS177" s="50"/>
      <c r="AT177" s="50"/>
      <c r="AU177" s="50"/>
      <c r="AV177" s="49"/>
      <c r="AW177" s="50"/>
      <c r="AX177" s="50"/>
      <c r="AY177" s="50"/>
    </row>
    <row r="178" spans="1:51" ht="15.75" x14ac:dyDescent="0.25">
      <c r="A178" s="51"/>
      <c r="B178" s="51"/>
      <c r="C178" s="51"/>
      <c r="D178" s="50"/>
      <c r="E178" s="86"/>
      <c r="F178" s="50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9"/>
      <c r="AR178" s="50"/>
      <c r="AS178" s="50"/>
      <c r="AT178" s="50"/>
      <c r="AU178" s="50"/>
      <c r="AV178" s="49"/>
      <c r="AW178" s="50"/>
      <c r="AX178" s="50"/>
      <c r="AY178" s="50"/>
    </row>
    <row r="179" spans="1:51" ht="15.75" x14ac:dyDescent="0.25">
      <c r="A179" s="51"/>
      <c r="B179" s="51"/>
      <c r="C179" s="51"/>
      <c r="D179" s="50"/>
      <c r="E179" s="86"/>
      <c r="F179" s="50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9"/>
      <c r="AR179" s="50"/>
      <c r="AS179" s="50"/>
      <c r="AT179" s="50"/>
      <c r="AU179" s="50"/>
      <c r="AV179" s="49"/>
      <c r="AW179" s="50"/>
      <c r="AX179" s="50"/>
      <c r="AY179" s="50"/>
    </row>
    <row r="180" spans="1:51" ht="15.75" x14ac:dyDescent="0.25">
      <c r="A180" s="51"/>
      <c r="B180" s="51"/>
      <c r="C180" s="51"/>
      <c r="D180" s="50"/>
      <c r="E180" s="86"/>
      <c r="F180" s="50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9"/>
      <c r="AR180" s="50"/>
      <c r="AS180" s="50"/>
      <c r="AT180" s="50"/>
      <c r="AU180" s="50"/>
      <c r="AV180" s="49"/>
      <c r="AW180" s="50"/>
      <c r="AX180" s="50"/>
      <c r="AY180" s="50"/>
    </row>
    <row r="181" spans="1:51" ht="15.75" x14ac:dyDescent="0.25">
      <c r="A181" s="51"/>
      <c r="B181" s="51"/>
      <c r="C181" s="51"/>
      <c r="D181" s="50"/>
      <c r="E181" s="86"/>
      <c r="F181" s="50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9"/>
      <c r="AR181" s="50"/>
      <c r="AS181" s="50"/>
      <c r="AT181" s="50"/>
      <c r="AU181" s="50"/>
      <c r="AV181" s="49"/>
      <c r="AW181" s="50"/>
      <c r="AX181" s="50"/>
      <c r="AY181" s="50"/>
    </row>
    <row r="182" spans="1:51" ht="15.75" x14ac:dyDescent="0.25">
      <c r="A182" s="51"/>
      <c r="B182" s="51"/>
      <c r="C182" s="51"/>
      <c r="D182" s="50"/>
      <c r="E182" s="86"/>
      <c r="F182" s="50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9"/>
      <c r="AR182" s="50"/>
      <c r="AS182" s="50"/>
      <c r="AT182" s="50"/>
      <c r="AU182" s="50"/>
      <c r="AV182" s="49"/>
      <c r="AW182" s="50"/>
      <c r="AX182" s="50"/>
      <c r="AY182" s="50"/>
    </row>
    <row r="183" spans="1:51" ht="15.75" x14ac:dyDescent="0.25">
      <c r="A183" s="51"/>
      <c r="B183" s="51"/>
      <c r="C183" s="51"/>
      <c r="D183" s="50"/>
      <c r="E183" s="86"/>
      <c r="F183" s="50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9"/>
      <c r="AR183" s="50"/>
      <c r="AS183" s="50"/>
      <c r="AT183" s="50"/>
      <c r="AU183" s="50"/>
      <c r="AV183" s="49"/>
      <c r="AW183" s="50"/>
      <c r="AX183" s="50"/>
      <c r="AY183" s="50"/>
    </row>
    <row r="184" spans="1:51" ht="15.75" x14ac:dyDescent="0.25">
      <c r="A184" s="51"/>
      <c r="B184" s="51"/>
      <c r="C184" s="51"/>
      <c r="D184" s="50"/>
      <c r="E184" s="86"/>
      <c r="F184" s="50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9"/>
      <c r="AR184" s="50"/>
      <c r="AS184" s="50"/>
      <c r="AT184" s="50"/>
      <c r="AU184" s="50"/>
      <c r="AV184" s="49"/>
      <c r="AW184" s="50"/>
      <c r="AX184" s="50"/>
      <c r="AY184" s="50"/>
    </row>
    <row r="185" spans="1:51" ht="15.75" x14ac:dyDescent="0.25">
      <c r="A185" s="51"/>
      <c r="B185" s="51"/>
      <c r="C185" s="51"/>
      <c r="D185" s="50"/>
      <c r="E185" s="86"/>
      <c r="F185" s="50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9"/>
      <c r="AR185" s="50"/>
      <c r="AS185" s="50"/>
      <c r="AT185" s="50"/>
      <c r="AU185" s="50"/>
      <c r="AV185" s="49"/>
      <c r="AW185" s="50"/>
      <c r="AX185" s="50"/>
      <c r="AY185" s="50"/>
    </row>
    <row r="186" spans="1:51" ht="15.75" x14ac:dyDescent="0.25">
      <c r="A186" s="51"/>
      <c r="B186" s="51"/>
      <c r="C186" s="51"/>
      <c r="D186" s="50"/>
      <c r="E186" s="86"/>
      <c r="F186" s="50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9"/>
      <c r="AR186" s="50"/>
      <c r="AS186" s="50"/>
      <c r="AT186" s="50"/>
      <c r="AU186" s="50"/>
      <c r="AV186" s="49"/>
      <c r="AW186" s="50"/>
      <c r="AX186" s="50"/>
      <c r="AY186" s="50"/>
    </row>
    <row r="187" spans="1:51" ht="15.75" x14ac:dyDescent="0.25">
      <c r="A187" s="51"/>
      <c r="B187" s="51"/>
      <c r="C187" s="51"/>
      <c r="D187" s="50"/>
      <c r="E187" s="86"/>
      <c r="F187" s="50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9"/>
      <c r="AR187" s="50"/>
      <c r="AS187" s="50"/>
      <c r="AT187" s="50"/>
      <c r="AU187" s="50"/>
      <c r="AV187" s="49"/>
      <c r="AW187" s="50"/>
      <c r="AX187" s="50"/>
      <c r="AY187" s="50"/>
    </row>
    <row r="188" spans="1:51" ht="15.75" x14ac:dyDescent="0.25">
      <c r="A188" s="51"/>
      <c r="B188" s="51"/>
      <c r="C188" s="51"/>
      <c r="D188" s="50"/>
      <c r="E188" s="86"/>
      <c r="F188" s="50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9"/>
      <c r="AR188" s="50"/>
      <c r="AS188" s="50"/>
      <c r="AT188" s="50"/>
      <c r="AU188" s="50"/>
      <c r="AV188" s="49"/>
      <c r="AW188" s="50"/>
      <c r="AX188" s="50"/>
      <c r="AY188" s="50"/>
    </row>
    <row r="189" spans="1:51" ht="15.75" x14ac:dyDescent="0.25">
      <c r="A189" s="51"/>
      <c r="B189" s="51"/>
      <c r="C189" s="51"/>
      <c r="D189" s="50"/>
      <c r="E189" s="86"/>
      <c r="F189" s="50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9"/>
      <c r="AR189" s="50"/>
      <c r="AS189" s="50"/>
      <c r="AT189" s="50"/>
      <c r="AU189" s="50"/>
      <c r="AV189" s="49"/>
      <c r="AW189" s="50"/>
      <c r="AX189" s="50"/>
      <c r="AY189" s="50"/>
    </row>
    <row r="190" spans="1:51" ht="15.75" x14ac:dyDescent="0.25">
      <c r="A190" s="51"/>
      <c r="B190" s="51"/>
      <c r="C190" s="51"/>
      <c r="D190" s="50"/>
      <c r="E190" s="86"/>
      <c r="F190" s="50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9"/>
      <c r="AR190" s="50"/>
      <c r="AS190" s="50"/>
      <c r="AT190" s="50"/>
      <c r="AU190" s="50"/>
      <c r="AV190" s="49"/>
      <c r="AW190" s="50"/>
      <c r="AX190" s="50"/>
      <c r="AY190" s="50"/>
    </row>
    <row r="191" spans="1:51" ht="15.75" x14ac:dyDescent="0.25">
      <c r="A191" s="51"/>
      <c r="B191" s="51"/>
      <c r="C191" s="51"/>
      <c r="D191" s="50"/>
      <c r="E191" s="86"/>
      <c r="F191" s="50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9"/>
      <c r="AR191" s="50"/>
      <c r="AS191" s="50"/>
      <c r="AT191" s="50"/>
      <c r="AU191" s="50"/>
      <c r="AV191" s="49"/>
      <c r="AW191" s="50"/>
      <c r="AX191" s="50"/>
      <c r="AY191" s="50"/>
    </row>
    <row r="192" spans="1:51" ht="15.75" x14ac:dyDescent="0.25">
      <c r="A192" s="51"/>
      <c r="B192" s="51"/>
      <c r="C192" s="51"/>
      <c r="D192" s="50"/>
      <c r="E192" s="86"/>
      <c r="F192" s="50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9"/>
      <c r="AR192" s="50"/>
      <c r="AS192" s="50"/>
      <c r="AT192" s="50"/>
      <c r="AU192" s="50"/>
      <c r="AV192" s="49"/>
      <c r="AW192" s="50"/>
      <c r="AX192" s="50"/>
      <c r="AY192" s="50"/>
    </row>
    <row r="193" spans="1:51" ht="15.75" x14ac:dyDescent="0.25">
      <c r="A193" s="51"/>
      <c r="B193" s="51"/>
      <c r="C193" s="51"/>
      <c r="D193" s="50"/>
      <c r="E193" s="86"/>
      <c r="F193" s="50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9"/>
      <c r="AR193" s="50"/>
      <c r="AS193" s="50"/>
      <c r="AT193" s="50"/>
      <c r="AU193" s="50"/>
      <c r="AV193" s="49"/>
      <c r="AW193" s="50"/>
      <c r="AX193" s="50"/>
      <c r="AY193" s="50"/>
    </row>
    <row r="194" spans="1:51" ht="15.75" x14ac:dyDescent="0.25">
      <c r="A194" s="51"/>
      <c r="B194" s="51"/>
      <c r="C194" s="51"/>
      <c r="D194" s="50"/>
      <c r="E194" s="86"/>
      <c r="F194" s="50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9"/>
      <c r="AR194" s="50"/>
      <c r="AS194" s="50"/>
      <c r="AT194" s="50"/>
      <c r="AU194" s="50"/>
      <c r="AV194" s="49"/>
      <c r="AW194" s="50"/>
      <c r="AX194" s="50"/>
      <c r="AY194" s="50"/>
    </row>
    <row r="195" spans="1:51" ht="15.75" x14ac:dyDescent="0.25">
      <c r="A195" s="51"/>
      <c r="B195" s="51"/>
      <c r="C195" s="51"/>
      <c r="D195" s="50"/>
      <c r="E195" s="86"/>
      <c r="F195" s="50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9"/>
      <c r="AR195" s="50"/>
      <c r="AS195" s="50"/>
      <c r="AT195" s="50"/>
      <c r="AU195" s="50"/>
      <c r="AV195" s="49"/>
      <c r="AW195" s="50"/>
      <c r="AX195" s="50"/>
      <c r="AY195" s="50"/>
    </row>
    <row r="196" spans="1:51" ht="15.75" x14ac:dyDescent="0.25">
      <c r="A196" s="51"/>
      <c r="B196" s="51"/>
      <c r="C196" s="51"/>
      <c r="D196" s="50"/>
      <c r="E196" s="86"/>
      <c r="F196" s="50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9"/>
      <c r="AR196" s="50"/>
      <c r="AS196" s="50"/>
      <c r="AT196" s="50"/>
      <c r="AU196" s="50"/>
      <c r="AV196" s="49"/>
      <c r="AW196" s="50"/>
      <c r="AX196" s="50"/>
      <c r="AY196" s="50"/>
    </row>
    <row r="197" spans="1:51" ht="15.75" x14ac:dyDescent="0.25">
      <c r="A197" s="51"/>
      <c r="B197" s="51"/>
      <c r="C197" s="51"/>
      <c r="D197" s="50"/>
      <c r="E197" s="86"/>
      <c r="F197" s="50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9"/>
      <c r="AR197" s="50"/>
      <c r="AS197" s="50"/>
      <c r="AT197" s="50"/>
      <c r="AU197" s="50"/>
      <c r="AV197" s="49"/>
      <c r="AW197" s="50"/>
      <c r="AX197" s="50"/>
      <c r="AY197" s="50"/>
    </row>
    <row r="198" spans="1:51" ht="15.75" x14ac:dyDescent="0.25">
      <c r="A198" s="51"/>
      <c r="B198" s="51"/>
      <c r="C198" s="51"/>
      <c r="D198" s="50"/>
      <c r="E198" s="86"/>
      <c r="F198" s="50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9"/>
      <c r="AR198" s="50"/>
      <c r="AS198" s="50"/>
      <c r="AT198" s="50"/>
      <c r="AU198" s="50"/>
      <c r="AV198" s="49"/>
      <c r="AW198" s="50"/>
      <c r="AX198" s="50"/>
      <c r="AY198" s="50"/>
    </row>
    <row r="199" spans="1:51" ht="15.75" x14ac:dyDescent="0.25">
      <c r="A199" s="51"/>
      <c r="B199" s="51"/>
      <c r="C199" s="51"/>
      <c r="D199" s="50"/>
      <c r="E199" s="86"/>
      <c r="F199" s="50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9"/>
      <c r="AR199" s="50"/>
      <c r="AS199" s="50"/>
      <c r="AT199" s="50"/>
      <c r="AU199" s="50"/>
      <c r="AV199" s="49"/>
      <c r="AW199" s="50"/>
      <c r="AX199" s="50"/>
      <c r="AY199" s="50"/>
    </row>
    <row r="200" spans="1:51" ht="15.75" x14ac:dyDescent="0.25">
      <c r="A200" s="51"/>
      <c r="B200" s="51"/>
      <c r="C200" s="51"/>
      <c r="D200" s="50"/>
      <c r="E200" s="86"/>
      <c r="F200" s="50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9"/>
      <c r="AR200" s="50"/>
      <c r="AS200" s="50"/>
      <c r="AT200" s="50"/>
      <c r="AU200" s="50"/>
      <c r="AV200" s="49"/>
      <c r="AW200" s="50"/>
      <c r="AX200" s="50"/>
      <c r="AY200" s="50"/>
    </row>
    <row r="201" spans="1:51" ht="15.75" x14ac:dyDescent="0.25">
      <c r="A201" s="51"/>
      <c r="B201" s="51"/>
      <c r="C201" s="51"/>
      <c r="D201" s="50"/>
      <c r="E201" s="86"/>
      <c r="F201" s="50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9"/>
      <c r="AR201" s="50"/>
      <c r="AS201" s="50"/>
      <c r="AT201" s="50"/>
      <c r="AU201" s="50"/>
      <c r="AV201" s="49"/>
      <c r="AW201" s="50"/>
      <c r="AX201" s="50"/>
      <c r="AY201" s="50"/>
    </row>
    <row r="202" spans="1:51" ht="15.75" x14ac:dyDescent="0.25">
      <c r="A202" s="51"/>
      <c r="B202" s="51"/>
      <c r="C202" s="51"/>
      <c r="D202" s="50"/>
      <c r="E202" s="86"/>
      <c r="F202" s="50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9"/>
      <c r="AR202" s="50"/>
      <c r="AS202" s="50"/>
      <c r="AT202" s="50"/>
      <c r="AU202" s="50"/>
      <c r="AV202" s="49"/>
      <c r="AW202" s="50"/>
      <c r="AX202" s="50"/>
      <c r="AY202" s="50"/>
    </row>
    <row r="203" spans="1:51" ht="15.75" x14ac:dyDescent="0.25">
      <c r="A203" s="51"/>
      <c r="B203" s="51"/>
      <c r="C203" s="51"/>
      <c r="D203" s="50"/>
      <c r="E203" s="86"/>
      <c r="F203" s="50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9"/>
      <c r="AR203" s="50"/>
      <c r="AS203" s="50"/>
      <c r="AT203" s="50"/>
      <c r="AU203" s="50"/>
      <c r="AV203" s="49"/>
      <c r="AW203" s="50"/>
      <c r="AX203" s="50"/>
      <c r="AY203" s="50"/>
    </row>
    <row r="204" spans="1:51" ht="15.75" x14ac:dyDescent="0.25">
      <c r="A204" s="51"/>
      <c r="B204" s="51"/>
      <c r="C204" s="51"/>
      <c r="D204" s="50"/>
      <c r="E204" s="86"/>
      <c r="F204" s="50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9"/>
      <c r="AR204" s="50"/>
      <c r="AS204" s="50"/>
      <c r="AT204" s="50"/>
      <c r="AU204" s="50"/>
      <c r="AV204" s="49"/>
      <c r="AW204" s="50"/>
      <c r="AX204" s="50"/>
      <c r="AY204" s="50"/>
    </row>
    <row r="205" spans="1:51" ht="15.75" x14ac:dyDescent="0.25">
      <c r="A205" s="51"/>
      <c r="B205" s="51"/>
      <c r="C205" s="51"/>
      <c r="D205" s="50"/>
      <c r="E205" s="86"/>
      <c r="F205" s="50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9"/>
      <c r="AR205" s="50"/>
      <c r="AS205" s="50"/>
      <c r="AT205" s="50"/>
      <c r="AU205" s="50"/>
      <c r="AV205" s="49"/>
      <c r="AW205" s="50"/>
      <c r="AX205" s="50"/>
      <c r="AY205" s="50"/>
    </row>
    <row r="206" spans="1:51" ht="15.75" x14ac:dyDescent="0.25">
      <c r="A206" s="51"/>
      <c r="B206" s="51"/>
      <c r="C206" s="51"/>
      <c r="D206" s="50"/>
      <c r="E206" s="86"/>
      <c r="F206" s="50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9"/>
      <c r="AR206" s="50"/>
      <c r="AS206" s="50"/>
      <c r="AT206" s="50"/>
      <c r="AU206" s="50"/>
      <c r="AV206" s="49"/>
      <c r="AW206" s="50"/>
      <c r="AX206" s="50"/>
      <c r="AY206" s="50"/>
    </row>
    <row r="207" spans="1:51" ht="15.75" x14ac:dyDescent="0.25">
      <c r="A207" s="51"/>
      <c r="B207" s="51"/>
      <c r="C207" s="51"/>
      <c r="D207" s="50"/>
      <c r="E207" s="86"/>
      <c r="F207" s="50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9"/>
      <c r="AR207" s="50"/>
      <c r="AS207" s="50"/>
      <c r="AT207" s="50"/>
      <c r="AU207" s="50"/>
      <c r="AV207" s="49"/>
      <c r="AW207" s="50"/>
      <c r="AX207" s="50"/>
      <c r="AY207" s="50"/>
    </row>
    <row r="208" spans="1:51" ht="15.75" x14ac:dyDescent="0.25">
      <c r="A208" s="51"/>
      <c r="B208" s="51"/>
      <c r="C208" s="51"/>
      <c r="D208" s="50"/>
      <c r="E208" s="86"/>
      <c r="F208" s="50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9"/>
      <c r="AR208" s="50"/>
      <c r="AS208" s="50"/>
      <c r="AT208" s="50"/>
      <c r="AU208" s="50"/>
      <c r="AV208" s="49"/>
      <c r="AW208" s="50"/>
      <c r="AX208" s="50"/>
      <c r="AY208" s="50"/>
    </row>
    <row r="209" spans="1:51" ht="15.75" x14ac:dyDescent="0.25">
      <c r="A209" s="51"/>
      <c r="B209" s="51"/>
      <c r="C209" s="51"/>
      <c r="D209" s="50"/>
      <c r="E209" s="86"/>
      <c r="F209" s="50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9"/>
      <c r="AR209" s="50"/>
      <c r="AS209" s="50"/>
      <c r="AT209" s="50"/>
      <c r="AU209" s="50"/>
      <c r="AV209" s="49"/>
      <c r="AW209" s="50"/>
      <c r="AX209" s="50"/>
      <c r="AY209" s="50"/>
    </row>
    <row r="210" spans="1:51" ht="15.75" x14ac:dyDescent="0.25">
      <c r="A210" s="51"/>
      <c r="B210" s="51"/>
      <c r="C210" s="51"/>
      <c r="D210" s="50"/>
      <c r="E210" s="86"/>
      <c r="F210" s="50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9"/>
      <c r="AR210" s="50"/>
      <c r="AS210" s="50"/>
      <c r="AT210" s="50"/>
      <c r="AU210" s="50"/>
      <c r="AV210" s="49"/>
      <c r="AW210" s="50"/>
      <c r="AX210" s="50"/>
      <c r="AY210" s="50"/>
    </row>
    <row r="211" spans="1:51" ht="15.75" x14ac:dyDescent="0.25">
      <c r="A211" s="51"/>
      <c r="B211" s="51"/>
      <c r="C211" s="51"/>
      <c r="D211" s="50"/>
      <c r="E211" s="86"/>
      <c r="F211" s="50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9"/>
      <c r="AR211" s="50"/>
      <c r="AS211" s="50"/>
      <c r="AT211" s="50"/>
      <c r="AU211" s="50"/>
      <c r="AV211" s="49"/>
      <c r="AW211" s="50"/>
      <c r="AX211" s="50"/>
      <c r="AY211" s="50"/>
    </row>
    <row r="212" spans="1:51" ht="15.75" x14ac:dyDescent="0.25">
      <c r="A212" s="51"/>
      <c r="B212" s="51"/>
      <c r="C212" s="51"/>
      <c r="D212" s="50"/>
      <c r="E212" s="86"/>
      <c r="F212" s="50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9"/>
      <c r="AR212" s="50"/>
      <c r="AS212" s="50"/>
      <c r="AT212" s="50"/>
      <c r="AU212" s="50"/>
      <c r="AV212" s="49"/>
      <c r="AW212" s="50"/>
      <c r="AX212" s="50"/>
      <c r="AY212" s="50"/>
    </row>
    <row r="213" spans="1:51" ht="15.75" x14ac:dyDescent="0.25">
      <c r="A213" s="51"/>
      <c r="B213" s="51"/>
      <c r="C213" s="51"/>
      <c r="D213" s="50"/>
      <c r="E213" s="86"/>
      <c r="F213" s="50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9"/>
      <c r="AR213" s="50"/>
      <c r="AS213" s="50"/>
      <c r="AT213" s="50"/>
      <c r="AU213" s="50"/>
      <c r="AV213" s="49"/>
      <c r="AW213" s="50"/>
      <c r="AX213" s="50"/>
      <c r="AY213" s="50"/>
    </row>
    <row r="214" spans="1:51" ht="15.75" x14ac:dyDescent="0.25">
      <c r="A214" s="51"/>
      <c r="B214" s="51"/>
      <c r="C214" s="51"/>
      <c r="D214" s="50"/>
      <c r="E214" s="86"/>
      <c r="F214" s="50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9"/>
      <c r="AR214" s="50"/>
      <c r="AS214" s="50"/>
      <c r="AT214" s="50"/>
      <c r="AU214" s="50"/>
      <c r="AV214" s="49"/>
      <c r="AW214" s="50"/>
      <c r="AX214" s="50"/>
      <c r="AY214" s="50"/>
    </row>
    <row r="215" spans="1:51" ht="15.75" x14ac:dyDescent="0.25">
      <c r="A215" s="51"/>
      <c r="B215" s="51"/>
      <c r="C215" s="51"/>
      <c r="D215" s="50"/>
      <c r="E215" s="86"/>
      <c r="F215" s="50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9"/>
      <c r="AR215" s="50"/>
      <c r="AS215" s="50"/>
      <c r="AT215" s="50"/>
      <c r="AU215" s="50"/>
      <c r="AV215" s="49"/>
      <c r="AW215" s="50"/>
      <c r="AX215" s="50"/>
      <c r="AY215" s="50"/>
    </row>
    <row r="216" spans="1:51" ht="15.75" x14ac:dyDescent="0.25">
      <c r="A216" s="51"/>
      <c r="B216" s="51"/>
      <c r="C216" s="51"/>
      <c r="D216" s="50"/>
      <c r="E216" s="86"/>
      <c r="F216" s="50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9"/>
      <c r="AR216" s="50"/>
      <c r="AS216" s="50"/>
      <c r="AT216" s="50"/>
      <c r="AU216" s="50"/>
      <c r="AV216" s="49"/>
      <c r="AW216" s="50"/>
      <c r="AX216" s="50"/>
      <c r="AY216" s="50"/>
    </row>
    <row r="217" spans="1:51" ht="15.75" x14ac:dyDescent="0.25">
      <c r="A217" s="51"/>
      <c r="B217" s="51"/>
      <c r="C217" s="51"/>
      <c r="D217" s="50"/>
      <c r="E217" s="86"/>
      <c r="F217" s="50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9"/>
      <c r="AR217" s="50"/>
      <c r="AS217" s="50"/>
      <c r="AT217" s="50"/>
      <c r="AU217" s="50"/>
      <c r="AV217" s="49"/>
      <c r="AW217" s="50"/>
      <c r="AX217" s="50"/>
      <c r="AY217" s="50"/>
    </row>
    <row r="218" spans="1:51" ht="15.75" x14ac:dyDescent="0.25">
      <c r="A218" s="51"/>
      <c r="B218" s="51"/>
      <c r="C218" s="51"/>
      <c r="D218" s="50"/>
      <c r="E218" s="86"/>
      <c r="F218" s="50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9"/>
      <c r="AR218" s="50"/>
      <c r="AS218" s="50"/>
      <c r="AT218" s="50"/>
      <c r="AU218" s="50"/>
      <c r="AV218" s="49"/>
      <c r="AW218" s="50"/>
      <c r="AX218" s="50"/>
      <c r="AY218" s="50"/>
    </row>
    <row r="219" spans="1:51" ht="15.75" x14ac:dyDescent="0.25">
      <c r="A219" s="51"/>
      <c r="B219" s="51"/>
      <c r="C219" s="51"/>
      <c r="D219" s="50"/>
      <c r="E219" s="86"/>
      <c r="F219" s="50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9"/>
      <c r="AR219" s="50"/>
      <c r="AS219" s="50"/>
      <c r="AT219" s="50"/>
      <c r="AU219" s="50"/>
      <c r="AV219" s="49"/>
      <c r="AW219" s="50"/>
      <c r="AX219" s="50"/>
      <c r="AY219" s="50"/>
    </row>
    <row r="220" spans="1:51" ht="15.75" x14ac:dyDescent="0.25">
      <c r="A220" s="51"/>
      <c r="B220" s="51"/>
      <c r="C220" s="51"/>
      <c r="D220" s="50"/>
      <c r="E220" s="86"/>
      <c r="F220" s="50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9"/>
      <c r="AR220" s="50"/>
      <c r="AS220" s="50"/>
      <c r="AT220" s="50"/>
      <c r="AU220" s="50"/>
      <c r="AV220" s="49"/>
      <c r="AW220" s="50"/>
      <c r="AX220" s="50"/>
      <c r="AY220" s="50"/>
    </row>
    <row r="221" spans="1:51" ht="15.75" x14ac:dyDescent="0.25">
      <c r="A221" s="51"/>
      <c r="B221" s="51"/>
      <c r="C221" s="51"/>
      <c r="D221" s="50"/>
      <c r="E221" s="86"/>
      <c r="F221" s="50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9"/>
      <c r="AR221" s="50"/>
      <c r="AS221" s="50"/>
      <c r="AT221" s="50"/>
      <c r="AU221" s="50"/>
      <c r="AV221" s="49"/>
      <c r="AW221" s="50"/>
      <c r="AX221" s="50"/>
      <c r="AY221" s="50"/>
    </row>
    <row r="222" spans="1:51" ht="15.75" x14ac:dyDescent="0.25">
      <c r="A222" s="51"/>
      <c r="B222" s="51"/>
      <c r="C222" s="51"/>
      <c r="D222" s="50"/>
      <c r="E222" s="86"/>
      <c r="F222" s="50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9"/>
      <c r="AR222" s="50"/>
      <c r="AS222" s="50"/>
      <c r="AT222" s="50"/>
      <c r="AU222" s="50"/>
      <c r="AV222" s="49"/>
      <c r="AW222" s="50"/>
      <c r="AX222" s="50"/>
      <c r="AY222" s="50"/>
    </row>
    <row r="223" spans="1:51" ht="15.75" x14ac:dyDescent="0.25">
      <c r="A223" s="51"/>
      <c r="B223" s="51"/>
      <c r="C223" s="51"/>
      <c r="D223" s="50"/>
      <c r="E223" s="86"/>
      <c r="F223" s="50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9"/>
      <c r="AR223" s="50"/>
      <c r="AS223" s="50"/>
      <c r="AT223" s="50"/>
      <c r="AU223" s="50"/>
      <c r="AV223" s="49"/>
      <c r="AW223" s="50"/>
      <c r="AX223" s="50"/>
      <c r="AY223" s="50"/>
    </row>
    <row r="224" spans="1:51" ht="15.75" x14ac:dyDescent="0.25">
      <c r="A224" s="51"/>
      <c r="B224" s="51"/>
      <c r="C224" s="51"/>
      <c r="D224" s="50"/>
      <c r="E224" s="86"/>
      <c r="F224" s="50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9"/>
      <c r="AR224" s="50"/>
      <c r="AS224" s="50"/>
      <c r="AT224" s="50"/>
      <c r="AU224" s="50"/>
      <c r="AV224" s="49"/>
      <c r="AW224" s="50"/>
      <c r="AX224" s="50"/>
      <c r="AY224" s="50"/>
    </row>
    <row r="225" spans="1:51" ht="15.75" x14ac:dyDescent="0.25">
      <c r="A225" s="51"/>
      <c r="B225" s="51"/>
      <c r="C225" s="51"/>
      <c r="D225" s="50"/>
      <c r="E225" s="86"/>
      <c r="F225" s="50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9"/>
      <c r="AR225" s="50"/>
      <c r="AS225" s="50"/>
      <c r="AT225" s="50"/>
      <c r="AU225" s="50"/>
      <c r="AV225" s="49"/>
      <c r="AW225" s="50"/>
      <c r="AX225" s="50"/>
      <c r="AY225" s="50"/>
    </row>
    <row r="226" spans="1:51" ht="15.75" x14ac:dyDescent="0.25">
      <c r="A226" s="51"/>
      <c r="B226" s="51"/>
      <c r="C226" s="51"/>
      <c r="D226" s="50"/>
      <c r="E226" s="86"/>
      <c r="F226" s="50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9"/>
      <c r="AR226" s="50"/>
      <c r="AS226" s="50"/>
      <c r="AT226" s="50"/>
      <c r="AU226" s="50"/>
      <c r="AV226" s="49"/>
      <c r="AW226" s="50"/>
      <c r="AX226" s="50"/>
      <c r="AY226" s="50"/>
    </row>
    <row r="227" spans="1:51" ht="15.75" x14ac:dyDescent="0.25">
      <c r="A227" s="51"/>
      <c r="B227" s="51"/>
      <c r="C227" s="51"/>
      <c r="D227" s="50"/>
      <c r="E227" s="86"/>
      <c r="F227" s="50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9"/>
      <c r="AR227" s="50"/>
      <c r="AS227" s="50"/>
      <c r="AT227" s="50"/>
      <c r="AU227" s="50"/>
      <c r="AV227" s="49"/>
      <c r="AW227" s="50"/>
      <c r="AX227" s="50"/>
      <c r="AY227" s="50"/>
    </row>
    <row r="228" spans="1:51" ht="15.75" x14ac:dyDescent="0.25">
      <c r="A228" s="51"/>
      <c r="B228" s="51"/>
      <c r="C228" s="51"/>
      <c r="D228" s="50"/>
      <c r="E228" s="86"/>
      <c r="F228" s="50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9"/>
      <c r="AR228" s="50"/>
      <c r="AS228" s="50"/>
      <c r="AT228" s="50"/>
      <c r="AU228" s="50"/>
      <c r="AV228" s="49"/>
      <c r="AW228" s="50"/>
      <c r="AX228" s="50"/>
      <c r="AY228" s="50"/>
    </row>
    <row r="229" spans="1:51" ht="15.75" x14ac:dyDescent="0.25">
      <c r="A229" s="51"/>
      <c r="B229" s="51"/>
      <c r="C229" s="51"/>
      <c r="D229" s="50"/>
      <c r="E229" s="86"/>
      <c r="F229" s="50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9"/>
      <c r="AR229" s="50"/>
      <c r="AS229" s="50"/>
      <c r="AT229" s="50"/>
      <c r="AU229" s="50"/>
      <c r="AV229" s="49"/>
      <c r="AW229" s="50"/>
      <c r="AX229" s="50"/>
      <c r="AY229" s="50"/>
    </row>
    <row r="230" spans="1:51" ht="15.75" x14ac:dyDescent="0.25">
      <c r="A230" s="51"/>
      <c r="B230" s="51"/>
      <c r="C230" s="51"/>
      <c r="D230" s="50"/>
      <c r="E230" s="86"/>
      <c r="F230" s="50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9"/>
      <c r="AR230" s="50"/>
      <c r="AS230" s="50"/>
      <c r="AT230" s="50"/>
      <c r="AU230" s="50"/>
      <c r="AV230" s="49"/>
      <c r="AW230" s="50"/>
      <c r="AX230" s="50"/>
      <c r="AY230" s="50"/>
    </row>
    <row r="231" spans="1:51" ht="15.75" x14ac:dyDescent="0.25">
      <c r="A231" s="51"/>
      <c r="B231" s="51"/>
      <c r="C231" s="51"/>
      <c r="D231" s="50"/>
      <c r="E231" s="86"/>
      <c r="F231" s="50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9"/>
      <c r="AR231" s="50"/>
      <c r="AS231" s="50"/>
      <c r="AT231" s="50"/>
      <c r="AU231" s="50"/>
      <c r="AV231" s="49"/>
      <c r="AW231" s="50"/>
      <c r="AX231" s="50"/>
      <c r="AY231" s="50"/>
    </row>
    <row r="232" spans="1:51" ht="15.75" x14ac:dyDescent="0.25">
      <c r="A232" s="51"/>
      <c r="B232" s="51"/>
      <c r="C232" s="51"/>
      <c r="D232" s="50"/>
      <c r="E232" s="86"/>
      <c r="F232" s="50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9"/>
      <c r="AR232" s="50"/>
      <c r="AS232" s="50"/>
      <c r="AT232" s="50"/>
      <c r="AU232" s="50"/>
      <c r="AV232" s="49"/>
      <c r="AW232" s="50"/>
      <c r="AX232" s="50"/>
      <c r="AY232" s="50"/>
    </row>
    <row r="233" spans="1:51" ht="15.75" x14ac:dyDescent="0.25">
      <c r="A233" s="51"/>
      <c r="B233" s="51"/>
      <c r="C233" s="51"/>
      <c r="D233" s="50"/>
      <c r="E233" s="86"/>
      <c r="F233" s="50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9"/>
      <c r="AR233" s="50"/>
      <c r="AS233" s="50"/>
      <c r="AT233" s="50"/>
      <c r="AU233" s="50"/>
      <c r="AV233" s="49"/>
      <c r="AW233" s="50"/>
      <c r="AX233" s="50"/>
      <c r="AY233" s="50"/>
    </row>
    <row r="234" spans="1:51" ht="15.75" x14ac:dyDescent="0.25">
      <c r="A234" s="51"/>
      <c r="B234" s="51"/>
      <c r="C234" s="51"/>
      <c r="D234" s="50"/>
      <c r="E234" s="86"/>
      <c r="F234" s="50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9"/>
      <c r="AR234" s="50"/>
      <c r="AS234" s="50"/>
      <c r="AT234" s="50"/>
      <c r="AU234" s="50"/>
      <c r="AV234" s="49"/>
      <c r="AW234" s="50"/>
      <c r="AX234" s="50"/>
      <c r="AY234" s="50"/>
    </row>
    <row r="235" spans="1:51" ht="15.75" x14ac:dyDescent="0.25">
      <c r="A235" s="51"/>
      <c r="B235" s="51"/>
      <c r="C235" s="51"/>
      <c r="D235" s="50"/>
      <c r="E235" s="86"/>
      <c r="F235" s="50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9"/>
      <c r="AR235" s="50"/>
      <c r="AS235" s="50"/>
      <c r="AT235" s="50"/>
      <c r="AU235" s="50"/>
      <c r="AV235" s="49"/>
      <c r="AW235" s="50"/>
      <c r="AX235" s="50"/>
      <c r="AY235" s="50"/>
    </row>
    <row r="236" spans="1:51" ht="15.75" x14ac:dyDescent="0.25">
      <c r="A236" s="51"/>
      <c r="B236" s="51"/>
      <c r="C236" s="51"/>
      <c r="D236" s="50"/>
      <c r="E236" s="86"/>
      <c r="F236" s="50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9"/>
      <c r="AR236" s="50"/>
      <c r="AS236" s="50"/>
      <c r="AT236" s="50"/>
      <c r="AU236" s="50"/>
      <c r="AV236" s="49"/>
      <c r="AW236" s="50"/>
      <c r="AX236" s="50"/>
      <c r="AY236" s="50"/>
    </row>
    <row r="237" spans="1:51" ht="15.75" x14ac:dyDescent="0.25">
      <c r="A237" s="51"/>
      <c r="B237" s="51"/>
      <c r="C237" s="51"/>
      <c r="D237" s="50"/>
      <c r="E237" s="86"/>
      <c r="F237" s="50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9"/>
      <c r="AR237" s="50"/>
      <c r="AS237" s="50"/>
      <c r="AT237" s="50"/>
      <c r="AU237" s="50"/>
      <c r="AV237" s="49"/>
      <c r="AW237" s="50"/>
      <c r="AX237" s="50"/>
      <c r="AY237" s="50"/>
    </row>
    <row r="238" spans="1:51" ht="15.75" x14ac:dyDescent="0.25">
      <c r="A238" s="51"/>
      <c r="B238" s="51"/>
      <c r="C238" s="51"/>
      <c r="D238" s="50"/>
      <c r="E238" s="86"/>
      <c r="F238" s="50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9"/>
      <c r="AR238" s="50"/>
      <c r="AS238" s="50"/>
      <c r="AT238" s="50"/>
      <c r="AU238" s="50"/>
      <c r="AV238" s="49"/>
      <c r="AW238" s="50"/>
      <c r="AX238" s="50"/>
      <c r="AY238" s="50"/>
    </row>
    <row r="239" spans="1:51" ht="15.75" x14ac:dyDescent="0.25">
      <c r="A239" s="51"/>
      <c r="B239" s="51"/>
      <c r="C239" s="51"/>
      <c r="D239" s="50"/>
      <c r="E239" s="86"/>
      <c r="F239" s="50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9"/>
      <c r="AR239" s="50"/>
      <c r="AS239" s="50"/>
      <c r="AT239" s="50"/>
      <c r="AU239" s="50"/>
      <c r="AV239" s="49"/>
      <c r="AW239" s="50"/>
      <c r="AX239" s="50"/>
      <c r="AY239" s="50"/>
    </row>
    <row r="240" spans="1:51" ht="15.75" x14ac:dyDescent="0.25">
      <c r="A240" s="51"/>
      <c r="B240" s="51"/>
      <c r="C240" s="51"/>
      <c r="D240" s="50"/>
      <c r="E240" s="86"/>
      <c r="F240" s="50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9"/>
      <c r="AR240" s="50"/>
      <c r="AS240" s="50"/>
      <c r="AT240" s="50"/>
      <c r="AU240" s="50"/>
      <c r="AV240" s="49"/>
      <c r="AW240" s="50"/>
      <c r="AX240" s="50"/>
      <c r="AY240" s="50"/>
    </row>
    <row r="241" spans="1:51" ht="15.75" x14ac:dyDescent="0.25">
      <c r="A241" s="51"/>
      <c r="B241" s="51"/>
      <c r="C241" s="51"/>
      <c r="D241" s="50"/>
      <c r="E241" s="86"/>
      <c r="F241" s="50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9"/>
      <c r="AR241" s="50"/>
      <c r="AS241" s="50"/>
      <c r="AT241" s="50"/>
      <c r="AU241" s="50"/>
      <c r="AV241" s="49"/>
      <c r="AW241" s="50"/>
      <c r="AX241" s="50"/>
      <c r="AY241" s="50"/>
    </row>
    <row r="242" spans="1:51" ht="15.75" x14ac:dyDescent="0.25">
      <c r="A242" s="51"/>
      <c r="B242" s="51"/>
      <c r="C242" s="51"/>
      <c r="D242" s="50"/>
      <c r="E242" s="86"/>
      <c r="F242" s="50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9"/>
      <c r="AR242" s="50"/>
      <c r="AS242" s="50"/>
      <c r="AT242" s="50"/>
      <c r="AU242" s="50"/>
      <c r="AV242" s="49"/>
      <c r="AW242" s="50"/>
      <c r="AX242" s="50"/>
      <c r="AY242" s="50"/>
    </row>
    <row r="243" spans="1:51" ht="15.75" x14ac:dyDescent="0.25">
      <c r="A243" s="51"/>
      <c r="B243" s="51"/>
      <c r="C243" s="51"/>
      <c r="D243" s="50"/>
      <c r="E243" s="86"/>
      <c r="F243" s="50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9"/>
      <c r="AR243" s="50"/>
      <c r="AS243" s="50"/>
      <c r="AT243" s="50"/>
      <c r="AU243" s="50"/>
      <c r="AV243" s="49"/>
      <c r="AW243" s="50"/>
      <c r="AX243" s="50"/>
      <c r="AY243" s="50"/>
    </row>
    <row r="244" spans="1:51" ht="15.75" x14ac:dyDescent="0.25">
      <c r="A244" s="51"/>
      <c r="B244" s="51"/>
      <c r="C244" s="51"/>
      <c r="D244" s="50"/>
      <c r="E244" s="86"/>
      <c r="F244" s="50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9"/>
      <c r="AR244" s="50"/>
      <c r="AS244" s="50"/>
      <c r="AT244" s="50"/>
      <c r="AU244" s="50"/>
      <c r="AV244" s="49"/>
      <c r="AW244" s="50"/>
      <c r="AX244" s="50"/>
      <c r="AY244" s="50"/>
    </row>
    <row r="245" spans="1:51" ht="15.75" x14ac:dyDescent="0.25">
      <c r="A245" s="51"/>
      <c r="B245" s="51"/>
      <c r="C245" s="51"/>
      <c r="D245" s="50"/>
      <c r="E245" s="86"/>
      <c r="F245" s="50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9"/>
      <c r="AR245" s="50"/>
      <c r="AS245" s="50"/>
      <c r="AT245" s="50"/>
      <c r="AU245" s="50"/>
      <c r="AV245" s="49"/>
      <c r="AW245" s="50"/>
      <c r="AX245" s="50"/>
      <c r="AY245" s="50"/>
    </row>
    <row r="246" spans="1:51" ht="15.75" x14ac:dyDescent="0.25">
      <c r="A246" s="51"/>
      <c r="B246" s="51"/>
      <c r="C246" s="51"/>
      <c r="D246" s="50"/>
      <c r="E246" s="86"/>
      <c r="F246" s="50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9"/>
      <c r="AR246" s="50"/>
      <c r="AS246" s="50"/>
      <c r="AT246" s="50"/>
      <c r="AU246" s="50"/>
      <c r="AV246" s="49"/>
      <c r="AW246" s="50"/>
      <c r="AX246" s="50"/>
      <c r="AY246" s="50"/>
    </row>
    <row r="247" spans="1:51" ht="15.75" x14ac:dyDescent="0.25">
      <c r="A247" s="51"/>
      <c r="B247" s="51"/>
      <c r="C247" s="51"/>
      <c r="D247" s="50"/>
      <c r="E247" s="86"/>
      <c r="F247" s="50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9"/>
      <c r="AR247" s="50"/>
      <c r="AS247" s="50"/>
      <c r="AT247" s="50"/>
      <c r="AU247" s="50"/>
      <c r="AV247" s="49"/>
      <c r="AW247" s="50"/>
      <c r="AX247" s="50"/>
      <c r="AY247" s="50"/>
    </row>
    <row r="248" spans="1:51" ht="15.75" x14ac:dyDescent="0.25">
      <c r="A248" s="51"/>
      <c r="B248" s="51"/>
      <c r="C248" s="51"/>
      <c r="D248" s="50"/>
      <c r="E248" s="86"/>
      <c r="F248" s="50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9"/>
      <c r="AR248" s="50"/>
      <c r="AS248" s="50"/>
      <c r="AT248" s="50"/>
      <c r="AU248" s="50"/>
      <c r="AV248" s="49"/>
      <c r="AW248" s="50"/>
      <c r="AX248" s="50"/>
      <c r="AY248" s="50"/>
    </row>
    <row r="249" spans="1:51" ht="15.75" x14ac:dyDescent="0.25">
      <c r="A249" s="51"/>
      <c r="B249" s="51"/>
      <c r="C249" s="51"/>
      <c r="D249" s="50"/>
      <c r="E249" s="86"/>
      <c r="F249" s="50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9"/>
      <c r="AR249" s="50"/>
      <c r="AS249" s="50"/>
      <c r="AT249" s="50"/>
      <c r="AU249" s="50"/>
      <c r="AV249" s="49"/>
      <c r="AW249" s="50"/>
      <c r="AX249" s="50"/>
      <c r="AY249" s="50"/>
    </row>
    <row r="250" spans="1:51" ht="15.75" x14ac:dyDescent="0.25">
      <c r="A250" s="51"/>
      <c r="B250" s="51"/>
      <c r="C250" s="51"/>
      <c r="D250" s="50"/>
      <c r="E250" s="86"/>
      <c r="F250" s="50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9"/>
      <c r="AR250" s="50"/>
      <c r="AS250" s="50"/>
      <c r="AT250" s="50"/>
      <c r="AU250" s="50"/>
      <c r="AV250" s="49"/>
      <c r="AW250" s="50"/>
      <c r="AX250" s="50"/>
      <c r="AY250" s="50"/>
    </row>
    <row r="251" spans="1:51" ht="15.75" x14ac:dyDescent="0.25">
      <c r="A251" s="51"/>
      <c r="B251" s="51"/>
      <c r="C251" s="51"/>
      <c r="D251" s="50"/>
      <c r="E251" s="86"/>
      <c r="F251" s="50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9"/>
      <c r="AR251" s="50"/>
      <c r="AS251" s="50"/>
      <c r="AT251" s="50"/>
      <c r="AU251" s="50"/>
      <c r="AV251" s="49"/>
      <c r="AW251" s="50"/>
      <c r="AX251" s="50"/>
      <c r="AY251" s="50"/>
    </row>
    <row r="252" spans="1:51" ht="15.75" x14ac:dyDescent="0.25">
      <c r="A252" s="51"/>
      <c r="B252" s="51"/>
      <c r="C252" s="51"/>
      <c r="D252" s="50"/>
      <c r="E252" s="86"/>
      <c r="F252" s="50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9"/>
      <c r="AR252" s="50"/>
      <c r="AS252" s="50"/>
      <c r="AT252" s="50"/>
      <c r="AU252" s="50"/>
      <c r="AV252" s="49"/>
      <c r="AW252" s="50"/>
      <c r="AX252" s="50"/>
      <c r="AY252" s="50"/>
    </row>
    <row r="253" spans="1:51" ht="15.75" x14ac:dyDescent="0.25">
      <c r="A253" s="51"/>
      <c r="B253" s="51"/>
      <c r="C253" s="51"/>
      <c r="D253" s="50"/>
      <c r="E253" s="86"/>
      <c r="F253" s="50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9"/>
      <c r="AR253" s="50"/>
      <c r="AS253" s="50"/>
      <c r="AT253" s="50"/>
      <c r="AU253" s="50"/>
      <c r="AV253" s="49"/>
      <c r="AW253" s="50"/>
      <c r="AX253" s="50"/>
      <c r="AY253" s="50"/>
    </row>
    <row r="254" spans="1:51" ht="15.75" x14ac:dyDescent="0.25">
      <c r="A254" s="51"/>
      <c r="B254" s="51"/>
      <c r="C254" s="51"/>
      <c r="D254" s="50"/>
      <c r="E254" s="86"/>
      <c r="F254" s="50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9"/>
      <c r="AR254" s="50"/>
      <c r="AS254" s="50"/>
      <c r="AT254" s="50"/>
      <c r="AU254" s="50"/>
      <c r="AV254" s="49"/>
      <c r="AW254" s="50"/>
      <c r="AX254" s="50"/>
      <c r="AY254" s="50"/>
    </row>
    <row r="255" spans="1:51" ht="15.75" x14ac:dyDescent="0.25">
      <c r="A255" s="51"/>
      <c r="B255" s="51"/>
      <c r="C255" s="51"/>
      <c r="D255" s="50"/>
      <c r="E255" s="86"/>
      <c r="F255" s="50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9"/>
      <c r="AR255" s="50"/>
      <c r="AS255" s="50"/>
      <c r="AT255" s="50"/>
      <c r="AU255" s="50"/>
      <c r="AV255" s="49"/>
      <c r="AW255" s="50"/>
      <c r="AX255" s="50"/>
      <c r="AY255" s="50"/>
    </row>
    <row r="256" spans="1:51" ht="15.75" x14ac:dyDescent="0.25">
      <c r="A256" s="51"/>
      <c r="B256" s="51"/>
      <c r="C256" s="51"/>
      <c r="D256" s="50"/>
      <c r="E256" s="86"/>
      <c r="F256" s="50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9"/>
      <c r="AR256" s="50"/>
      <c r="AS256" s="50"/>
      <c r="AT256" s="50"/>
      <c r="AU256" s="50"/>
      <c r="AV256" s="49"/>
      <c r="AW256" s="50"/>
      <c r="AX256" s="50"/>
      <c r="AY256" s="50"/>
    </row>
    <row r="257" spans="1:51" ht="15.75" x14ac:dyDescent="0.25">
      <c r="A257" s="51"/>
      <c r="B257" s="51"/>
      <c r="C257" s="51"/>
      <c r="D257" s="50"/>
      <c r="E257" s="86"/>
      <c r="F257" s="50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9"/>
      <c r="AR257" s="50"/>
      <c r="AS257" s="50"/>
      <c r="AT257" s="50"/>
      <c r="AU257" s="50"/>
      <c r="AV257" s="49"/>
      <c r="AW257" s="50"/>
      <c r="AX257" s="50"/>
      <c r="AY257" s="50"/>
    </row>
    <row r="258" spans="1:51" ht="15.75" x14ac:dyDescent="0.25">
      <c r="A258" s="51"/>
      <c r="B258" s="51"/>
      <c r="C258" s="51"/>
      <c r="D258" s="50"/>
      <c r="E258" s="86"/>
      <c r="F258" s="50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9"/>
      <c r="AR258" s="50"/>
      <c r="AS258" s="50"/>
      <c r="AT258" s="50"/>
      <c r="AU258" s="50"/>
      <c r="AV258" s="49"/>
      <c r="AW258" s="50"/>
      <c r="AX258" s="50"/>
      <c r="AY258" s="50"/>
    </row>
    <row r="259" spans="1:51" ht="15.75" x14ac:dyDescent="0.25">
      <c r="A259" s="51"/>
      <c r="B259" s="51"/>
      <c r="C259" s="51"/>
      <c r="D259" s="50"/>
      <c r="E259" s="86"/>
      <c r="F259" s="50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9"/>
      <c r="AR259" s="50"/>
      <c r="AS259" s="50"/>
      <c r="AT259" s="50"/>
      <c r="AU259" s="50"/>
      <c r="AV259" s="49"/>
      <c r="AW259" s="50"/>
      <c r="AX259" s="50"/>
      <c r="AY259" s="50"/>
    </row>
    <row r="260" spans="1:51" ht="15.75" x14ac:dyDescent="0.25">
      <c r="A260" s="51"/>
      <c r="B260" s="51"/>
      <c r="C260" s="51"/>
      <c r="D260" s="50"/>
      <c r="E260" s="86"/>
      <c r="F260" s="50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9"/>
      <c r="AR260" s="50"/>
      <c r="AS260" s="50"/>
      <c r="AT260" s="50"/>
      <c r="AU260" s="50"/>
      <c r="AV260" s="49"/>
      <c r="AW260" s="50"/>
      <c r="AX260" s="50"/>
      <c r="AY260" s="50"/>
    </row>
    <row r="261" spans="1:51" ht="15.75" x14ac:dyDescent="0.25">
      <c r="A261" s="51"/>
      <c r="B261" s="51"/>
      <c r="C261" s="51"/>
      <c r="D261" s="50"/>
      <c r="E261" s="86"/>
      <c r="F261" s="50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9"/>
      <c r="AR261" s="50"/>
      <c r="AS261" s="50"/>
      <c r="AT261" s="50"/>
      <c r="AU261" s="50"/>
      <c r="AV261" s="49"/>
      <c r="AW261" s="50"/>
      <c r="AX261" s="50"/>
      <c r="AY261" s="50"/>
    </row>
    <row r="262" spans="1:51" ht="15.75" x14ac:dyDescent="0.25">
      <c r="A262" s="51"/>
      <c r="B262" s="51"/>
      <c r="C262" s="51"/>
      <c r="D262" s="50"/>
      <c r="E262" s="86"/>
      <c r="F262" s="50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9"/>
      <c r="AR262" s="50"/>
      <c r="AS262" s="50"/>
      <c r="AT262" s="50"/>
      <c r="AU262" s="50"/>
      <c r="AV262" s="49"/>
      <c r="AW262" s="50"/>
      <c r="AX262" s="50"/>
      <c r="AY262" s="50"/>
    </row>
    <row r="263" spans="1:51" ht="15.75" x14ac:dyDescent="0.25">
      <c r="A263" s="51"/>
      <c r="B263" s="51"/>
      <c r="C263" s="51"/>
      <c r="D263" s="50"/>
      <c r="E263" s="86"/>
      <c r="F263" s="50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9"/>
      <c r="AR263" s="50"/>
      <c r="AS263" s="50"/>
      <c r="AT263" s="50"/>
      <c r="AU263" s="50"/>
      <c r="AV263" s="49"/>
      <c r="AW263" s="50"/>
      <c r="AX263" s="50"/>
      <c r="AY263" s="50"/>
    </row>
    <row r="264" spans="1:51" ht="15.75" x14ac:dyDescent="0.25">
      <c r="A264" s="51"/>
      <c r="B264" s="51"/>
      <c r="C264" s="51"/>
      <c r="D264" s="50"/>
      <c r="E264" s="86"/>
      <c r="F264" s="50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9"/>
      <c r="AR264" s="50"/>
      <c r="AS264" s="50"/>
      <c r="AT264" s="50"/>
      <c r="AU264" s="50"/>
      <c r="AV264" s="49"/>
      <c r="AW264" s="50"/>
      <c r="AX264" s="50"/>
      <c r="AY264" s="50"/>
    </row>
    <row r="265" spans="1:51" ht="15.75" x14ac:dyDescent="0.25">
      <c r="A265" s="51"/>
      <c r="B265" s="51"/>
      <c r="C265" s="51"/>
      <c r="D265" s="50"/>
      <c r="E265" s="86"/>
      <c r="F265" s="50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9"/>
      <c r="AR265" s="50"/>
      <c r="AS265" s="50"/>
      <c r="AT265" s="50"/>
      <c r="AU265" s="50"/>
      <c r="AV265" s="49"/>
      <c r="AW265" s="50"/>
      <c r="AX265" s="50"/>
      <c r="AY265" s="50"/>
    </row>
    <row r="266" spans="1:51" ht="15.75" x14ac:dyDescent="0.25">
      <c r="A266" s="51"/>
      <c r="B266" s="51"/>
      <c r="C266" s="51"/>
      <c r="D266" s="50"/>
      <c r="E266" s="86"/>
      <c r="F266" s="50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9"/>
      <c r="AR266" s="50"/>
      <c r="AS266" s="50"/>
      <c r="AT266" s="50"/>
      <c r="AU266" s="50"/>
      <c r="AV266" s="49"/>
      <c r="AW266" s="50"/>
      <c r="AX266" s="50"/>
      <c r="AY266" s="50"/>
    </row>
    <row r="267" spans="1:51" ht="15.75" x14ac:dyDescent="0.25">
      <c r="A267" s="51"/>
      <c r="B267" s="51"/>
      <c r="C267" s="51"/>
      <c r="D267" s="50"/>
      <c r="E267" s="86"/>
      <c r="F267" s="50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9"/>
      <c r="AR267" s="50"/>
      <c r="AS267" s="50"/>
      <c r="AT267" s="50"/>
      <c r="AU267" s="50"/>
      <c r="AV267" s="49"/>
      <c r="AW267" s="50"/>
      <c r="AX267" s="50"/>
      <c r="AY267" s="50"/>
    </row>
    <row r="268" spans="1:51" ht="15.75" x14ac:dyDescent="0.25">
      <c r="A268" s="51"/>
      <c r="B268" s="51"/>
      <c r="C268" s="51"/>
      <c r="D268" s="50"/>
      <c r="E268" s="86"/>
      <c r="F268" s="50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9"/>
      <c r="AR268" s="50"/>
      <c r="AS268" s="50"/>
      <c r="AT268" s="50"/>
      <c r="AU268" s="50"/>
      <c r="AV268" s="49"/>
      <c r="AW268" s="50"/>
      <c r="AX268" s="50"/>
      <c r="AY268" s="50"/>
    </row>
    <row r="269" spans="1:51" ht="15.75" x14ac:dyDescent="0.25">
      <c r="A269" s="51"/>
      <c r="B269" s="51"/>
      <c r="C269" s="51"/>
      <c r="D269" s="50"/>
      <c r="E269" s="86"/>
      <c r="F269" s="50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9"/>
      <c r="AR269" s="50"/>
      <c r="AS269" s="50"/>
      <c r="AT269" s="50"/>
      <c r="AU269" s="50"/>
      <c r="AV269" s="49"/>
      <c r="AW269" s="50"/>
      <c r="AX269" s="50"/>
      <c r="AY269" s="50"/>
    </row>
    <row r="270" spans="1:51" ht="15.75" x14ac:dyDescent="0.25">
      <c r="A270" s="51"/>
      <c r="B270" s="51"/>
      <c r="C270" s="51"/>
      <c r="D270" s="50"/>
      <c r="E270" s="86"/>
      <c r="F270" s="50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9"/>
      <c r="AR270" s="50"/>
      <c r="AS270" s="50"/>
      <c r="AT270" s="50"/>
      <c r="AU270" s="50"/>
      <c r="AV270" s="49"/>
      <c r="AW270" s="50"/>
      <c r="AX270" s="50"/>
      <c r="AY270" s="50"/>
    </row>
    <row r="271" spans="1:51" ht="15.75" x14ac:dyDescent="0.25">
      <c r="A271" s="51"/>
      <c r="B271" s="51"/>
      <c r="C271" s="51"/>
      <c r="D271" s="50"/>
      <c r="E271" s="86"/>
      <c r="F271" s="50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9"/>
      <c r="AR271" s="50"/>
      <c r="AS271" s="50"/>
      <c r="AT271" s="50"/>
      <c r="AU271" s="50"/>
      <c r="AV271" s="49"/>
      <c r="AW271" s="50"/>
      <c r="AX271" s="50"/>
      <c r="AY271" s="50"/>
    </row>
    <row r="272" spans="1:51" ht="15.75" x14ac:dyDescent="0.25">
      <c r="A272" s="51"/>
      <c r="B272" s="51"/>
      <c r="C272" s="51"/>
      <c r="D272" s="50"/>
      <c r="E272" s="86"/>
      <c r="F272" s="50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9"/>
      <c r="AR272" s="50"/>
      <c r="AS272" s="50"/>
      <c r="AT272" s="50"/>
      <c r="AU272" s="50"/>
      <c r="AV272" s="49"/>
      <c r="AW272" s="50"/>
      <c r="AX272" s="50"/>
      <c r="AY272" s="50"/>
    </row>
    <row r="273" spans="1:51" ht="15.75" x14ac:dyDescent="0.25">
      <c r="A273" s="51"/>
      <c r="B273" s="51"/>
      <c r="C273" s="51"/>
      <c r="D273" s="50"/>
      <c r="E273" s="86"/>
      <c r="F273" s="50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9"/>
      <c r="AR273" s="50"/>
      <c r="AS273" s="50"/>
      <c r="AT273" s="50"/>
      <c r="AU273" s="50"/>
      <c r="AV273" s="49"/>
      <c r="AW273" s="50"/>
      <c r="AX273" s="50"/>
      <c r="AY273" s="50"/>
    </row>
    <row r="274" spans="1:51" ht="15.75" x14ac:dyDescent="0.25">
      <c r="A274" s="51"/>
      <c r="B274" s="51"/>
      <c r="C274" s="51"/>
      <c r="D274" s="50"/>
      <c r="E274" s="86"/>
      <c r="F274" s="50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9"/>
      <c r="AR274" s="50"/>
      <c r="AS274" s="50"/>
      <c r="AT274" s="50"/>
      <c r="AU274" s="50"/>
      <c r="AV274" s="49"/>
      <c r="AW274" s="50"/>
      <c r="AX274" s="50"/>
      <c r="AY274" s="50"/>
    </row>
    <row r="275" spans="1:51" ht="15.75" x14ac:dyDescent="0.25">
      <c r="A275" s="51"/>
      <c r="B275" s="51"/>
      <c r="C275" s="51"/>
      <c r="D275" s="50"/>
      <c r="E275" s="86"/>
      <c r="F275" s="50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9"/>
      <c r="AR275" s="50"/>
      <c r="AS275" s="50"/>
      <c r="AT275" s="50"/>
      <c r="AU275" s="50"/>
      <c r="AV275" s="49"/>
      <c r="AW275" s="50"/>
      <c r="AX275" s="50"/>
      <c r="AY275" s="50"/>
    </row>
    <row r="276" spans="1:51" ht="15.75" x14ac:dyDescent="0.25">
      <c r="A276" s="51"/>
      <c r="B276" s="51"/>
      <c r="C276" s="51"/>
      <c r="D276" s="50"/>
      <c r="E276" s="86"/>
      <c r="F276" s="50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9"/>
      <c r="AR276" s="50"/>
      <c r="AS276" s="50"/>
      <c r="AT276" s="50"/>
      <c r="AU276" s="50"/>
      <c r="AV276" s="49"/>
      <c r="AW276" s="50"/>
      <c r="AX276" s="50"/>
      <c r="AY276" s="50"/>
    </row>
    <row r="277" spans="1:51" ht="15.75" x14ac:dyDescent="0.25">
      <c r="A277" s="51"/>
      <c r="B277" s="51"/>
      <c r="C277" s="51"/>
      <c r="D277" s="50"/>
      <c r="E277" s="86"/>
      <c r="F277" s="50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9"/>
      <c r="AR277" s="50"/>
      <c r="AS277" s="50"/>
      <c r="AT277" s="50"/>
      <c r="AU277" s="50"/>
      <c r="AV277" s="49"/>
      <c r="AW277" s="50"/>
      <c r="AX277" s="50"/>
      <c r="AY277" s="50"/>
    </row>
    <row r="278" spans="1:51" ht="15.75" x14ac:dyDescent="0.25">
      <c r="A278" s="51"/>
      <c r="B278" s="51"/>
      <c r="C278" s="51"/>
      <c r="D278" s="50"/>
      <c r="E278" s="86"/>
      <c r="F278" s="50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9"/>
      <c r="AR278" s="50"/>
      <c r="AS278" s="50"/>
      <c r="AT278" s="50"/>
      <c r="AU278" s="50"/>
      <c r="AV278" s="49"/>
      <c r="AW278" s="50"/>
      <c r="AX278" s="50"/>
      <c r="AY278" s="50"/>
    </row>
    <row r="279" spans="1:51" ht="15.75" x14ac:dyDescent="0.25">
      <c r="A279" s="51"/>
      <c r="B279" s="51"/>
      <c r="C279" s="51"/>
      <c r="D279" s="50"/>
      <c r="E279" s="86"/>
      <c r="F279" s="50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9"/>
      <c r="AR279" s="50"/>
      <c r="AS279" s="50"/>
      <c r="AT279" s="50"/>
      <c r="AU279" s="50"/>
      <c r="AV279" s="49"/>
      <c r="AW279" s="50"/>
      <c r="AX279" s="50"/>
      <c r="AY279" s="50"/>
    </row>
    <row r="280" spans="1:51" ht="15.75" x14ac:dyDescent="0.25">
      <c r="A280" s="51"/>
      <c r="B280" s="51"/>
      <c r="C280" s="51"/>
      <c r="D280" s="50"/>
      <c r="E280" s="86"/>
      <c r="F280" s="50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9"/>
      <c r="AR280" s="50"/>
      <c r="AS280" s="50"/>
      <c r="AT280" s="50"/>
      <c r="AU280" s="50"/>
      <c r="AV280" s="49"/>
      <c r="AW280" s="50"/>
      <c r="AX280" s="50"/>
      <c r="AY280" s="50"/>
    </row>
    <row r="281" spans="1:51" ht="15.75" x14ac:dyDescent="0.25">
      <c r="A281" s="51"/>
      <c r="B281" s="51"/>
      <c r="C281" s="51"/>
      <c r="D281" s="50"/>
      <c r="E281" s="86"/>
      <c r="F281" s="50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9"/>
      <c r="AR281" s="50"/>
      <c r="AS281" s="50"/>
      <c r="AT281" s="50"/>
      <c r="AU281" s="50"/>
      <c r="AV281" s="49"/>
      <c r="AW281" s="50"/>
      <c r="AX281" s="50"/>
      <c r="AY281" s="50"/>
    </row>
    <row r="282" spans="1:51" ht="15.75" x14ac:dyDescent="0.25">
      <c r="A282" s="51"/>
      <c r="B282" s="51"/>
      <c r="C282" s="51"/>
      <c r="D282" s="50"/>
      <c r="E282" s="86"/>
      <c r="F282" s="50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9"/>
      <c r="AR282" s="50"/>
      <c r="AS282" s="50"/>
      <c r="AT282" s="50"/>
      <c r="AU282" s="50"/>
      <c r="AV282" s="49"/>
      <c r="AW282" s="50"/>
      <c r="AX282" s="50"/>
      <c r="AY282" s="50"/>
    </row>
    <row r="283" spans="1:51" ht="15.75" x14ac:dyDescent="0.25">
      <c r="A283" s="51"/>
      <c r="B283" s="51"/>
      <c r="C283" s="51"/>
      <c r="D283" s="50"/>
      <c r="E283" s="86"/>
      <c r="F283" s="50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9"/>
      <c r="AR283" s="50"/>
      <c r="AS283" s="50"/>
      <c r="AT283" s="50"/>
      <c r="AU283" s="50"/>
      <c r="AV283" s="49"/>
      <c r="AW283" s="50"/>
      <c r="AX283" s="50"/>
      <c r="AY283" s="50"/>
    </row>
    <row r="284" spans="1:51" ht="15.75" x14ac:dyDescent="0.25">
      <c r="A284" s="51"/>
      <c r="B284" s="51"/>
      <c r="C284" s="51"/>
      <c r="D284" s="50"/>
      <c r="E284" s="86"/>
      <c r="F284" s="50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9"/>
      <c r="AR284" s="50"/>
      <c r="AS284" s="50"/>
      <c r="AT284" s="50"/>
      <c r="AU284" s="50"/>
      <c r="AV284" s="49"/>
      <c r="AW284" s="50"/>
      <c r="AX284" s="50"/>
      <c r="AY284" s="50"/>
    </row>
    <row r="285" spans="1:51" ht="15.75" x14ac:dyDescent="0.25">
      <c r="A285" s="51"/>
      <c r="B285" s="51"/>
      <c r="C285" s="51"/>
      <c r="D285" s="50"/>
      <c r="E285" s="86"/>
      <c r="F285" s="50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9"/>
      <c r="AR285" s="50"/>
      <c r="AS285" s="50"/>
      <c r="AT285" s="50"/>
      <c r="AU285" s="50"/>
      <c r="AV285" s="49"/>
      <c r="AW285" s="50"/>
      <c r="AX285" s="50"/>
      <c r="AY285" s="50"/>
    </row>
    <row r="286" spans="1:51" ht="15.75" x14ac:dyDescent="0.25">
      <c r="A286" s="51"/>
      <c r="B286" s="51"/>
      <c r="C286" s="51"/>
      <c r="D286" s="50"/>
      <c r="E286" s="86"/>
      <c r="F286" s="50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9"/>
      <c r="AR286" s="50"/>
      <c r="AS286" s="50"/>
      <c r="AT286" s="50"/>
      <c r="AU286" s="50"/>
      <c r="AV286" s="49"/>
      <c r="AW286" s="50"/>
      <c r="AX286" s="50"/>
      <c r="AY286" s="50"/>
    </row>
    <row r="287" spans="1:51" ht="15.75" x14ac:dyDescent="0.25">
      <c r="A287" s="51"/>
      <c r="B287" s="51"/>
      <c r="C287" s="51"/>
      <c r="D287" s="50"/>
      <c r="E287" s="86"/>
      <c r="F287" s="50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9"/>
      <c r="AR287" s="50"/>
      <c r="AS287" s="50"/>
      <c r="AT287" s="50"/>
      <c r="AU287" s="50"/>
      <c r="AV287" s="49"/>
      <c r="AW287" s="50"/>
      <c r="AX287" s="50"/>
      <c r="AY287" s="50"/>
    </row>
    <row r="288" spans="1:51" ht="15.75" x14ac:dyDescent="0.25">
      <c r="A288" s="51"/>
      <c r="B288" s="51"/>
      <c r="C288" s="51"/>
      <c r="D288" s="50"/>
      <c r="E288" s="86"/>
      <c r="F288" s="50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9"/>
      <c r="AR288" s="50"/>
      <c r="AS288" s="50"/>
      <c r="AT288" s="50"/>
      <c r="AU288" s="50"/>
      <c r="AV288" s="49"/>
      <c r="AW288" s="50"/>
      <c r="AX288" s="50"/>
      <c r="AY288" s="50"/>
    </row>
    <row r="289" spans="1:51" ht="15.75" x14ac:dyDescent="0.25">
      <c r="A289" s="51"/>
      <c r="B289" s="51"/>
      <c r="C289" s="51"/>
      <c r="D289" s="50"/>
      <c r="E289" s="86"/>
      <c r="F289" s="50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9"/>
      <c r="AR289" s="50"/>
      <c r="AS289" s="50"/>
      <c r="AT289" s="50"/>
      <c r="AU289" s="50"/>
      <c r="AV289" s="49"/>
      <c r="AW289" s="50"/>
      <c r="AX289" s="50"/>
      <c r="AY289" s="50"/>
    </row>
    <row r="290" spans="1:51" ht="15.75" x14ac:dyDescent="0.25">
      <c r="A290" s="51"/>
      <c r="B290" s="51"/>
      <c r="C290" s="51"/>
      <c r="D290" s="50"/>
      <c r="E290" s="86"/>
      <c r="F290" s="50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9"/>
      <c r="AR290" s="50"/>
      <c r="AS290" s="50"/>
      <c r="AT290" s="50"/>
      <c r="AU290" s="50"/>
      <c r="AV290" s="49"/>
      <c r="AW290" s="50"/>
      <c r="AX290" s="50"/>
      <c r="AY290" s="50"/>
    </row>
    <row r="291" spans="1:51" ht="15.75" x14ac:dyDescent="0.25">
      <c r="A291" s="51"/>
      <c r="B291" s="51"/>
      <c r="C291" s="51"/>
      <c r="D291" s="50"/>
      <c r="E291" s="86"/>
      <c r="F291" s="50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9"/>
      <c r="AR291" s="50"/>
      <c r="AS291" s="50"/>
      <c r="AT291" s="50"/>
      <c r="AU291" s="50"/>
      <c r="AV291" s="49"/>
      <c r="AW291" s="50"/>
      <c r="AX291" s="50"/>
      <c r="AY291" s="50"/>
    </row>
    <row r="292" spans="1:51" ht="15.75" x14ac:dyDescent="0.25">
      <c r="A292" s="51"/>
      <c r="B292" s="51"/>
      <c r="C292" s="51"/>
      <c r="D292" s="50"/>
      <c r="E292" s="86"/>
      <c r="F292" s="50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9"/>
      <c r="AR292" s="50"/>
      <c r="AS292" s="50"/>
      <c r="AT292" s="50"/>
      <c r="AU292" s="50"/>
      <c r="AV292" s="49"/>
      <c r="AW292" s="50"/>
      <c r="AX292" s="50"/>
      <c r="AY292" s="50"/>
    </row>
    <row r="293" spans="1:51" ht="15.75" x14ac:dyDescent="0.25">
      <c r="A293" s="51"/>
      <c r="B293" s="51"/>
      <c r="C293" s="51"/>
      <c r="D293" s="50"/>
      <c r="E293" s="86"/>
      <c r="F293" s="50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9"/>
      <c r="AR293" s="50"/>
      <c r="AS293" s="50"/>
      <c r="AT293" s="50"/>
      <c r="AU293" s="50"/>
      <c r="AV293" s="49"/>
      <c r="AW293" s="50"/>
      <c r="AX293" s="50"/>
      <c r="AY293" s="50"/>
    </row>
    <row r="294" spans="1:51" ht="15.75" x14ac:dyDescent="0.25">
      <c r="A294" s="51"/>
      <c r="B294" s="51"/>
      <c r="C294" s="51"/>
      <c r="D294" s="50"/>
      <c r="E294" s="86"/>
      <c r="F294" s="50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9"/>
      <c r="AR294" s="50"/>
      <c r="AS294" s="50"/>
      <c r="AT294" s="50"/>
      <c r="AU294" s="50"/>
      <c r="AV294" s="49"/>
      <c r="AW294" s="50"/>
      <c r="AX294" s="50"/>
      <c r="AY294" s="50"/>
    </row>
    <row r="295" spans="1:51" ht="15.75" x14ac:dyDescent="0.25">
      <c r="A295" s="51"/>
      <c r="B295" s="51"/>
      <c r="C295" s="51"/>
      <c r="D295" s="50"/>
      <c r="E295" s="86"/>
      <c r="F295" s="50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9"/>
      <c r="AR295" s="50"/>
      <c r="AS295" s="50"/>
      <c r="AT295" s="50"/>
      <c r="AU295" s="50"/>
      <c r="AV295" s="49"/>
      <c r="AW295" s="50"/>
      <c r="AX295" s="50"/>
      <c r="AY295" s="50"/>
    </row>
    <row r="296" spans="1:51" ht="15.75" x14ac:dyDescent="0.25">
      <c r="A296" s="51"/>
      <c r="B296" s="51"/>
      <c r="C296" s="51"/>
      <c r="D296" s="50"/>
      <c r="E296" s="86"/>
      <c r="F296" s="50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9"/>
      <c r="AR296" s="50"/>
      <c r="AS296" s="50"/>
      <c r="AT296" s="50"/>
      <c r="AU296" s="50"/>
      <c r="AV296" s="49"/>
      <c r="AW296" s="50"/>
      <c r="AX296" s="50"/>
      <c r="AY296" s="50"/>
    </row>
    <row r="297" spans="1:51" ht="15.75" x14ac:dyDescent="0.25">
      <c r="A297" s="51"/>
      <c r="B297" s="51"/>
      <c r="C297" s="51"/>
      <c r="D297" s="50"/>
      <c r="E297" s="86"/>
      <c r="F297" s="50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9"/>
      <c r="AR297" s="50"/>
      <c r="AS297" s="50"/>
      <c r="AT297" s="50"/>
      <c r="AU297" s="50"/>
      <c r="AV297" s="49"/>
      <c r="AW297" s="50"/>
      <c r="AX297" s="50"/>
      <c r="AY297" s="50"/>
    </row>
    <row r="298" spans="1:51" ht="15.75" x14ac:dyDescent="0.25">
      <c r="A298" s="51"/>
      <c r="B298" s="51"/>
      <c r="C298" s="51"/>
      <c r="D298" s="50"/>
      <c r="E298" s="86"/>
      <c r="F298" s="50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9"/>
      <c r="AR298" s="50"/>
      <c r="AS298" s="50"/>
      <c r="AT298" s="50"/>
      <c r="AU298" s="50"/>
      <c r="AV298" s="49"/>
      <c r="AW298" s="50"/>
      <c r="AX298" s="50"/>
      <c r="AY298" s="50"/>
    </row>
    <row r="299" spans="1:51" ht="15.75" x14ac:dyDescent="0.25">
      <c r="A299" s="51"/>
      <c r="B299" s="51"/>
      <c r="C299" s="51"/>
      <c r="D299" s="50"/>
      <c r="E299" s="86"/>
      <c r="F299" s="50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9"/>
      <c r="AR299" s="50"/>
      <c r="AS299" s="50"/>
      <c r="AT299" s="50"/>
      <c r="AU299" s="50"/>
      <c r="AV299" s="49"/>
      <c r="AW299" s="50"/>
      <c r="AX299" s="50"/>
      <c r="AY299" s="50"/>
    </row>
    <row r="300" spans="1:51" ht="15.75" x14ac:dyDescent="0.25">
      <c r="A300" s="51"/>
      <c r="B300" s="51"/>
      <c r="C300" s="51"/>
      <c r="D300" s="50"/>
      <c r="E300" s="86"/>
      <c r="F300" s="50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9"/>
      <c r="AR300" s="50"/>
      <c r="AS300" s="50"/>
      <c r="AT300" s="50"/>
      <c r="AU300" s="50"/>
      <c r="AV300" s="49"/>
      <c r="AW300" s="50"/>
      <c r="AX300" s="50"/>
      <c r="AY300" s="50"/>
    </row>
    <row r="301" spans="1:51" ht="15.75" x14ac:dyDescent="0.25">
      <c r="A301" s="51"/>
      <c r="B301" s="51"/>
      <c r="C301" s="51"/>
      <c r="D301" s="50"/>
      <c r="E301" s="86"/>
      <c r="F301" s="50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9"/>
      <c r="AR301" s="50"/>
      <c r="AS301" s="50"/>
      <c r="AT301" s="50"/>
      <c r="AU301" s="50"/>
      <c r="AV301" s="49"/>
      <c r="AW301" s="50"/>
      <c r="AX301" s="50"/>
      <c r="AY301" s="50"/>
    </row>
    <row r="302" spans="1:51" ht="15.75" x14ac:dyDescent="0.25">
      <c r="A302" s="51"/>
      <c r="B302" s="51"/>
      <c r="C302" s="51"/>
      <c r="D302" s="50"/>
      <c r="E302" s="86"/>
      <c r="F302" s="50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9"/>
      <c r="AR302" s="50"/>
      <c r="AS302" s="50"/>
      <c r="AT302" s="50"/>
      <c r="AU302" s="50"/>
      <c r="AV302" s="49"/>
      <c r="AW302" s="50"/>
      <c r="AX302" s="50"/>
      <c r="AY302" s="50"/>
    </row>
    <row r="303" spans="1:51" ht="15.75" x14ac:dyDescent="0.25">
      <c r="A303" s="51"/>
      <c r="B303" s="51"/>
      <c r="C303" s="51"/>
      <c r="D303" s="50"/>
      <c r="E303" s="86"/>
      <c r="F303" s="50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9"/>
      <c r="AR303" s="50"/>
      <c r="AS303" s="50"/>
      <c r="AT303" s="50"/>
      <c r="AU303" s="50"/>
      <c r="AV303" s="49"/>
      <c r="AW303" s="50"/>
      <c r="AX303" s="50"/>
      <c r="AY303" s="50"/>
    </row>
    <row r="304" spans="1:51" ht="15.75" x14ac:dyDescent="0.25">
      <c r="A304" s="51"/>
      <c r="B304" s="51"/>
      <c r="C304" s="51"/>
      <c r="D304" s="50"/>
      <c r="E304" s="86"/>
      <c r="F304" s="50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9"/>
      <c r="AR304" s="50"/>
      <c r="AS304" s="50"/>
      <c r="AT304" s="50"/>
      <c r="AU304" s="50"/>
      <c r="AV304" s="49"/>
      <c r="AW304" s="50"/>
      <c r="AX304" s="50"/>
      <c r="AY304" s="50"/>
    </row>
    <row r="305" spans="1:51" ht="15.75" x14ac:dyDescent="0.25">
      <c r="A305" s="51"/>
      <c r="B305" s="51"/>
      <c r="C305" s="51"/>
      <c r="D305" s="50"/>
      <c r="E305" s="86"/>
      <c r="F305" s="50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9"/>
      <c r="AR305" s="50"/>
      <c r="AS305" s="50"/>
      <c r="AT305" s="50"/>
      <c r="AU305" s="50"/>
      <c r="AV305" s="49"/>
      <c r="AW305" s="50"/>
      <c r="AX305" s="50"/>
      <c r="AY305" s="50"/>
    </row>
    <row r="306" spans="1:51" ht="15.75" x14ac:dyDescent="0.25">
      <c r="A306" s="51"/>
      <c r="B306" s="51"/>
      <c r="C306" s="51"/>
      <c r="D306" s="50"/>
      <c r="E306" s="86"/>
      <c r="F306" s="50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9"/>
      <c r="AR306" s="50"/>
      <c r="AS306" s="50"/>
      <c r="AT306" s="50"/>
      <c r="AU306" s="50"/>
      <c r="AV306" s="49"/>
      <c r="AW306" s="50"/>
      <c r="AX306" s="50"/>
      <c r="AY306" s="50"/>
    </row>
    <row r="307" spans="1:51" ht="15.75" x14ac:dyDescent="0.25">
      <c r="A307" s="51"/>
      <c r="B307" s="51"/>
      <c r="C307" s="51"/>
      <c r="D307" s="50"/>
      <c r="E307" s="86"/>
      <c r="F307" s="50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9"/>
      <c r="AR307" s="50"/>
      <c r="AS307" s="50"/>
      <c r="AT307" s="50"/>
      <c r="AU307" s="50"/>
      <c r="AV307" s="49"/>
      <c r="AW307" s="50"/>
      <c r="AX307" s="50"/>
      <c r="AY307" s="50"/>
    </row>
    <row r="308" spans="1:51" ht="15.75" x14ac:dyDescent="0.25">
      <c r="A308" s="51"/>
      <c r="B308" s="51"/>
      <c r="C308" s="51"/>
      <c r="D308" s="50"/>
      <c r="E308" s="86"/>
      <c r="F308" s="50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9"/>
      <c r="AR308" s="50"/>
      <c r="AS308" s="50"/>
      <c r="AT308" s="50"/>
      <c r="AU308" s="50"/>
      <c r="AV308" s="49"/>
      <c r="AW308" s="50"/>
      <c r="AX308" s="50"/>
      <c r="AY308" s="50"/>
    </row>
    <row r="309" spans="1:51" ht="15.75" x14ac:dyDescent="0.25">
      <c r="A309" s="51"/>
      <c r="B309" s="51"/>
      <c r="C309" s="51"/>
      <c r="D309" s="50"/>
      <c r="E309" s="86"/>
      <c r="F309" s="50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9"/>
      <c r="AR309" s="50"/>
      <c r="AS309" s="50"/>
      <c r="AT309" s="50"/>
      <c r="AU309" s="50"/>
      <c r="AV309" s="49"/>
      <c r="AW309" s="50"/>
      <c r="AX309" s="50"/>
      <c r="AY309" s="50"/>
    </row>
    <row r="310" spans="1:51" ht="15.75" x14ac:dyDescent="0.25">
      <c r="A310" s="51"/>
      <c r="B310" s="51"/>
      <c r="C310" s="51"/>
      <c r="D310" s="50"/>
      <c r="E310" s="86"/>
      <c r="F310" s="50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9"/>
      <c r="AR310" s="50"/>
      <c r="AS310" s="50"/>
      <c r="AT310" s="50"/>
      <c r="AU310" s="50"/>
      <c r="AV310" s="49"/>
      <c r="AW310" s="50"/>
      <c r="AX310" s="50"/>
      <c r="AY310" s="50"/>
    </row>
    <row r="311" spans="1:51" ht="15.75" x14ac:dyDescent="0.25">
      <c r="A311" s="51"/>
      <c r="B311" s="51"/>
      <c r="C311" s="51"/>
      <c r="D311" s="50"/>
      <c r="E311" s="86"/>
      <c r="F311" s="50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9"/>
      <c r="AR311" s="50"/>
      <c r="AS311" s="50"/>
      <c r="AT311" s="50"/>
      <c r="AU311" s="50"/>
      <c r="AV311" s="49"/>
      <c r="AW311" s="50"/>
      <c r="AX311" s="50"/>
      <c r="AY311" s="50"/>
    </row>
    <row r="312" spans="1:51" ht="15.75" x14ac:dyDescent="0.25">
      <c r="A312" s="51"/>
      <c r="B312" s="51"/>
      <c r="C312" s="51"/>
      <c r="D312" s="50"/>
      <c r="E312" s="86"/>
      <c r="F312" s="50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9"/>
      <c r="AR312" s="50"/>
      <c r="AS312" s="50"/>
      <c r="AT312" s="50"/>
      <c r="AU312" s="50"/>
      <c r="AV312" s="49"/>
      <c r="AW312" s="50"/>
      <c r="AX312" s="50"/>
      <c r="AY312" s="50"/>
    </row>
    <row r="313" spans="1:51" ht="15.75" x14ac:dyDescent="0.25">
      <c r="A313" s="51"/>
      <c r="B313" s="51"/>
      <c r="C313" s="51"/>
      <c r="D313" s="50"/>
      <c r="E313" s="86"/>
      <c r="F313" s="50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9"/>
      <c r="AR313" s="50"/>
      <c r="AS313" s="50"/>
      <c r="AT313" s="50"/>
      <c r="AU313" s="50"/>
      <c r="AV313" s="49"/>
      <c r="AW313" s="50"/>
      <c r="AX313" s="50"/>
      <c r="AY313" s="50"/>
    </row>
    <row r="314" spans="1:51" ht="15.75" x14ac:dyDescent="0.25">
      <c r="A314" s="51"/>
      <c r="B314" s="51"/>
      <c r="C314" s="51"/>
      <c r="D314" s="50"/>
      <c r="E314" s="86"/>
      <c r="F314" s="50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9"/>
      <c r="AR314" s="50"/>
      <c r="AS314" s="50"/>
      <c r="AT314" s="50"/>
      <c r="AU314" s="50"/>
      <c r="AV314" s="49"/>
      <c r="AW314" s="50"/>
      <c r="AX314" s="50"/>
      <c r="AY314" s="50"/>
    </row>
    <row r="315" spans="1:51" ht="15.75" x14ac:dyDescent="0.25">
      <c r="A315" s="51"/>
      <c r="B315" s="51"/>
      <c r="C315" s="51"/>
      <c r="D315" s="50"/>
      <c r="E315" s="86"/>
      <c r="F315" s="50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9"/>
      <c r="AR315" s="50"/>
      <c r="AS315" s="50"/>
      <c r="AT315" s="50"/>
      <c r="AU315" s="50"/>
      <c r="AV315" s="49"/>
      <c r="AW315" s="50"/>
      <c r="AX315" s="50"/>
      <c r="AY315" s="50"/>
    </row>
    <row r="316" spans="1:51" ht="15.75" x14ac:dyDescent="0.25">
      <c r="A316" s="51"/>
      <c r="B316" s="51"/>
      <c r="C316" s="51"/>
      <c r="D316" s="50"/>
      <c r="E316" s="86"/>
      <c r="F316" s="50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9"/>
      <c r="AR316" s="50"/>
      <c r="AS316" s="50"/>
      <c r="AT316" s="50"/>
      <c r="AU316" s="50"/>
      <c r="AV316" s="49"/>
      <c r="AW316" s="50"/>
      <c r="AX316" s="50"/>
      <c r="AY316" s="50"/>
    </row>
    <row r="317" spans="1:51" ht="15.75" x14ac:dyDescent="0.25">
      <c r="A317" s="51"/>
      <c r="B317" s="51"/>
      <c r="C317" s="51"/>
      <c r="D317" s="50"/>
      <c r="E317" s="86"/>
      <c r="F317" s="50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9"/>
      <c r="AR317" s="50"/>
      <c r="AS317" s="50"/>
      <c r="AT317" s="50"/>
      <c r="AU317" s="50"/>
      <c r="AV317" s="49"/>
      <c r="AW317" s="50"/>
      <c r="AX317" s="50"/>
      <c r="AY317" s="50"/>
    </row>
    <row r="318" spans="1:51" ht="15.75" x14ac:dyDescent="0.25">
      <c r="A318" s="51"/>
      <c r="B318" s="51"/>
      <c r="C318" s="51"/>
      <c r="D318" s="50"/>
      <c r="E318" s="86"/>
      <c r="F318" s="50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9"/>
      <c r="AR318" s="50"/>
      <c r="AS318" s="50"/>
      <c r="AT318" s="50"/>
      <c r="AU318" s="50"/>
      <c r="AV318" s="49"/>
      <c r="AW318" s="50"/>
      <c r="AX318" s="50"/>
      <c r="AY318" s="50"/>
    </row>
    <row r="319" spans="1:51" ht="15.75" x14ac:dyDescent="0.25">
      <c r="A319" s="51"/>
      <c r="B319" s="51"/>
      <c r="C319" s="51"/>
      <c r="D319" s="50"/>
      <c r="E319" s="86"/>
      <c r="F319" s="50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9"/>
      <c r="AR319" s="50"/>
      <c r="AS319" s="50"/>
      <c r="AT319" s="50"/>
      <c r="AU319" s="50"/>
      <c r="AV319" s="49"/>
      <c r="AW319" s="50"/>
      <c r="AX319" s="50"/>
      <c r="AY319" s="50"/>
    </row>
    <row r="320" spans="1:51" ht="15.75" x14ac:dyDescent="0.25">
      <c r="A320" s="51"/>
      <c r="B320" s="51"/>
      <c r="C320" s="51"/>
      <c r="D320" s="50"/>
      <c r="E320" s="86"/>
      <c r="F320" s="50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9"/>
      <c r="AR320" s="50"/>
      <c r="AS320" s="50"/>
      <c r="AT320" s="50"/>
      <c r="AU320" s="50"/>
      <c r="AV320" s="49"/>
      <c r="AW320" s="50"/>
      <c r="AX320" s="50"/>
      <c r="AY320" s="50"/>
    </row>
    <row r="321" spans="1:51" ht="15.75" x14ac:dyDescent="0.25">
      <c r="A321" s="51"/>
      <c r="B321" s="51"/>
      <c r="C321" s="51"/>
      <c r="D321" s="50"/>
      <c r="E321" s="86"/>
      <c r="F321" s="50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9"/>
      <c r="AR321" s="50"/>
      <c r="AS321" s="50"/>
      <c r="AT321" s="50"/>
      <c r="AU321" s="50"/>
      <c r="AV321" s="49"/>
      <c r="AW321" s="50"/>
      <c r="AX321" s="50"/>
      <c r="AY321" s="50"/>
    </row>
    <row r="322" spans="1:51" ht="15.75" x14ac:dyDescent="0.25">
      <c r="A322" s="51"/>
      <c r="B322" s="51"/>
      <c r="C322" s="51"/>
      <c r="D322" s="50"/>
      <c r="E322" s="86"/>
      <c r="F322" s="50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9"/>
      <c r="AR322" s="50"/>
      <c r="AS322" s="50"/>
      <c r="AT322" s="50"/>
      <c r="AU322" s="50"/>
      <c r="AV322" s="49"/>
      <c r="AW322" s="50"/>
      <c r="AX322" s="50"/>
      <c r="AY322" s="50"/>
    </row>
    <row r="323" spans="1:51" ht="15.75" x14ac:dyDescent="0.25">
      <c r="A323" s="51"/>
      <c r="B323" s="51"/>
      <c r="C323" s="51"/>
      <c r="D323" s="50"/>
      <c r="E323" s="86"/>
      <c r="F323" s="50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9"/>
      <c r="AR323" s="50"/>
      <c r="AS323" s="50"/>
      <c r="AT323" s="50"/>
      <c r="AU323" s="50"/>
      <c r="AV323" s="49"/>
      <c r="AW323" s="50"/>
      <c r="AX323" s="50"/>
      <c r="AY323" s="50"/>
    </row>
    <row r="324" spans="1:51" ht="15.75" x14ac:dyDescent="0.25">
      <c r="A324" s="51"/>
      <c r="B324" s="51"/>
      <c r="C324" s="51"/>
      <c r="D324" s="50"/>
      <c r="E324" s="86"/>
      <c r="F324" s="50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9"/>
      <c r="AR324" s="50"/>
      <c r="AS324" s="50"/>
      <c r="AT324" s="50"/>
      <c r="AU324" s="50"/>
      <c r="AV324" s="49"/>
      <c r="AW324" s="50"/>
      <c r="AX324" s="50"/>
      <c r="AY324" s="50"/>
    </row>
    <row r="325" spans="1:51" ht="15.75" x14ac:dyDescent="0.25">
      <c r="A325" s="51"/>
      <c r="B325" s="51"/>
      <c r="C325" s="51"/>
      <c r="D325" s="50"/>
      <c r="E325" s="86"/>
      <c r="F325" s="50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9"/>
      <c r="AR325" s="50"/>
      <c r="AS325" s="50"/>
      <c r="AT325" s="50"/>
      <c r="AU325" s="50"/>
      <c r="AV325" s="49"/>
      <c r="AW325" s="50"/>
      <c r="AX325" s="50"/>
      <c r="AY325" s="50"/>
    </row>
    <row r="326" spans="1:51" ht="15.75" x14ac:dyDescent="0.25">
      <c r="A326" s="51"/>
      <c r="B326" s="51"/>
      <c r="C326" s="51"/>
      <c r="D326" s="50"/>
      <c r="E326" s="86"/>
      <c r="F326" s="50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9"/>
      <c r="AR326" s="50"/>
      <c r="AS326" s="50"/>
      <c r="AT326" s="50"/>
      <c r="AU326" s="50"/>
      <c r="AV326" s="49"/>
      <c r="AW326" s="50"/>
      <c r="AX326" s="50"/>
      <c r="AY326" s="50"/>
    </row>
    <row r="327" spans="1:51" ht="15.75" x14ac:dyDescent="0.25">
      <c r="A327" s="51"/>
      <c r="B327" s="51"/>
      <c r="C327" s="51"/>
      <c r="D327" s="50"/>
      <c r="E327" s="86"/>
      <c r="F327" s="50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9"/>
      <c r="AR327" s="50"/>
      <c r="AS327" s="50"/>
      <c r="AT327" s="50"/>
      <c r="AU327" s="50"/>
      <c r="AV327" s="49"/>
      <c r="AW327" s="50"/>
      <c r="AX327" s="50"/>
      <c r="AY327" s="50"/>
    </row>
    <row r="328" spans="1:51" ht="15.75" x14ac:dyDescent="0.25">
      <c r="A328" s="51"/>
      <c r="B328" s="51"/>
      <c r="C328" s="51"/>
      <c r="D328" s="50"/>
      <c r="E328" s="86"/>
      <c r="F328" s="50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9"/>
      <c r="AR328" s="50"/>
      <c r="AS328" s="50"/>
      <c r="AT328" s="50"/>
      <c r="AU328" s="50"/>
      <c r="AV328" s="49"/>
      <c r="AW328" s="50"/>
      <c r="AX328" s="50"/>
      <c r="AY328" s="50"/>
    </row>
    <row r="329" spans="1:51" ht="15.75" x14ac:dyDescent="0.25">
      <c r="A329" s="51"/>
      <c r="B329" s="51"/>
      <c r="C329" s="51"/>
      <c r="D329" s="50"/>
      <c r="E329" s="86"/>
      <c r="F329" s="50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9"/>
      <c r="AR329" s="50"/>
      <c r="AS329" s="50"/>
      <c r="AT329" s="50"/>
      <c r="AU329" s="50"/>
      <c r="AV329" s="49"/>
      <c r="AW329" s="50"/>
      <c r="AX329" s="50"/>
      <c r="AY329" s="50"/>
    </row>
    <row r="330" spans="1:51" ht="15.75" x14ac:dyDescent="0.25">
      <c r="A330" s="51"/>
      <c r="B330" s="51"/>
      <c r="C330" s="51"/>
      <c r="D330" s="50"/>
      <c r="E330" s="86"/>
      <c r="F330" s="50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9"/>
      <c r="AR330" s="50"/>
      <c r="AS330" s="50"/>
      <c r="AT330" s="50"/>
      <c r="AU330" s="50"/>
      <c r="AV330" s="49"/>
      <c r="AW330" s="50"/>
      <c r="AX330" s="50"/>
      <c r="AY330" s="50"/>
    </row>
    <row r="331" spans="1:51" ht="15.75" x14ac:dyDescent="0.25">
      <c r="A331" s="51"/>
      <c r="B331" s="51"/>
      <c r="C331" s="51"/>
      <c r="D331" s="50"/>
      <c r="E331" s="86"/>
      <c r="F331" s="50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9"/>
      <c r="AR331" s="50"/>
      <c r="AS331" s="50"/>
      <c r="AT331" s="50"/>
      <c r="AU331" s="50"/>
      <c r="AV331" s="49"/>
      <c r="AW331" s="50"/>
      <c r="AX331" s="50"/>
      <c r="AY331" s="50"/>
    </row>
    <row r="332" spans="1:51" ht="15.75" x14ac:dyDescent="0.25">
      <c r="A332" s="51"/>
      <c r="B332" s="51"/>
      <c r="C332" s="51"/>
      <c r="D332" s="50"/>
      <c r="E332" s="86"/>
      <c r="F332" s="50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9"/>
      <c r="AR332" s="50"/>
      <c r="AS332" s="50"/>
      <c r="AT332" s="50"/>
      <c r="AU332" s="50"/>
      <c r="AV332" s="49"/>
      <c r="AW332" s="50"/>
      <c r="AX332" s="50"/>
      <c r="AY332" s="50"/>
    </row>
    <row r="333" spans="1:51" ht="15.75" x14ac:dyDescent="0.25">
      <c r="A333" s="51"/>
      <c r="B333" s="51"/>
      <c r="C333" s="51"/>
      <c r="D333" s="50"/>
      <c r="E333" s="86"/>
      <c r="F333" s="50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9"/>
      <c r="AR333" s="50"/>
      <c r="AS333" s="50"/>
      <c r="AT333" s="50"/>
      <c r="AU333" s="50"/>
      <c r="AV333" s="49"/>
      <c r="AW333" s="50"/>
      <c r="AX333" s="50"/>
      <c r="AY333" s="50"/>
    </row>
    <row r="334" spans="1:51" ht="15.75" x14ac:dyDescent="0.25">
      <c r="A334" s="51"/>
      <c r="B334" s="51"/>
      <c r="C334" s="51"/>
      <c r="D334" s="50"/>
      <c r="E334" s="86"/>
      <c r="F334" s="50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9"/>
      <c r="AR334" s="50"/>
      <c r="AS334" s="50"/>
      <c r="AT334" s="50"/>
      <c r="AU334" s="50"/>
      <c r="AV334" s="49"/>
      <c r="AW334" s="50"/>
      <c r="AX334" s="50"/>
      <c r="AY334" s="50"/>
    </row>
    <row r="335" spans="1:51" ht="15.75" x14ac:dyDescent="0.25">
      <c r="A335" s="51"/>
      <c r="B335" s="51"/>
      <c r="C335" s="51"/>
      <c r="D335" s="50"/>
      <c r="E335" s="86"/>
      <c r="F335" s="50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9"/>
      <c r="AR335" s="50"/>
      <c r="AS335" s="50"/>
      <c r="AT335" s="50"/>
      <c r="AU335" s="50"/>
      <c r="AV335" s="49"/>
      <c r="AW335" s="50"/>
      <c r="AX335" s="50"/>
      <c r="AY335" s="50"/>
    </row>
    <row r="336" spans="1:51" ht="15.75" x14ac:dyDescent="0.25">
      <c r="A336" s="51"/>
      <c r="B336" s="51"/>
      <c r="C336" s="51"/>
      <c r="D336" s="50"/>
      <c r="E336" s="86"/>
      <c r="F336" s="50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9"/>
      <c r="AR336" s="50"/>
      <c r="AS336" s="50"/>
      <c r="AT336" s="50"/>
      <c r="AU336" s="50"/>
      <c r="AV336" s="49"/>
      <c r="AW336" s="50"/>
      <c r="AX336" s="50"/>
      <c r="AY336" s="50"/>
    </row>
    <row r="337" spans="1:51" ht="15.75" x14ac:dyDescent="0.25">
      <c r="A337" s="51"/>
      <c r="B337" s="51"/>
      <c r="C337" s="51"/>
      <c r="D337" s="50"/>
      <c r="E337" s="86"/>
      <c r="F337" s="50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9"/>
      <c r="AR337" s="50"/>
      <c r="AS337" s="50"/>
      <c r="AT337" s="50"/>
      <c r="AU337" s="50"/>
      <c r="AV337" s="49"/>
      <c r="AW337" s="50"/>
      <c r="AX337" s="50"/>
      <c r="AY337" s="50"/>
    </row>
    <row r="338" spans="1:51" ht="15.75" x14ac:dyDescent="0.25">
      <c r="A338" s="51"/>
      <c r="B338" s="51"/>
      <c r="C338" s="51"/>
      <c r="D338" s="50"/>
      <c r="E338" s="86"/>
      <c r="F338" s="50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9"/>
      <c r="AR338" s="50"/>
      <c r="AS338" s="50"/>
      <c r="AT338" s="50"/>
      <c r="AU338" s="50"/>
      <c r="AV338" s="49"/>
      <c r="AW338" s="50"/>
      <c r="AX338" s="50"/>
      <c r="AY338" s="50"/>
    </row>
    <row r="339" spans="1:51" ht="15.75" x14ac:dyDescent="0.25">
      <c r="A339" s="51"/>
      <c r="B339" s="51"/>
      <c r="C339" s="51"/>
      <c r="D339" s="50"/>
      <c r="E339" s="86"/>
      <c r="F339" s="50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9"/>
      <c r="AR339" s="50"/>
      <c r="AS339" s="50"/>
      <c r="AT339" s="50"/>
      <c r="AU339" s="50"/>
      <c r="AV339" s="49"/>
      <c r="AW339" s="50"/>
      <c r="AX339" s="50"/>
      <c r="AY339" s="50"/>
    </row>
    <row r="340" spans="1:51" ht="15.75" x14ac:dyDescent="0.25">
      <c r="A340" s="51"/>
      <c r="B340" s="51"/>
      <c r="C340" s="51"/>
      <c r="D340" s="50"/>
      <c r="E340" s="86"/>
      <c r="F340" s="50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9"/>
      <c r="AR340" s="50"/>
      <c r="AS340" s="50"/>
      <c r="AT340" s="50"/>
      <c r="AU340" s="50"/>
      <c r="AV340" s="49"/>
      <c r="AW340" s="50"/>
      <c r="AX340" s="50"/>
      <c r="AY340" s="50"/>
    </row>
    <row r="341" spans="1:51" ht="15.75" x14ac:dyDescent="0.25">
      <c r="A341" s="51"/>
      <c r="B341" s="51"/>
      <c r="C341" s="51"/>
      <c r="D341" s="50"/>
      <c r="E341" s="86"/>
      <c r="F341" s="50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9"/>
      <c r="AR341" s="50"/>
      <c r="AS341" s="50"/>
      <c r="AT341" s="50"/>
      <c r="AU341" s="50"/>
      <c r="AV341" s="49"/>
      <c r="AW341" s="50"/>
      <c r="AX341" s="50"/>
      <c r="AY341" s="50"/>
    </row>
    <row r="342" spans="1:51" ht="15.75" x14ac:dyDescent="0.25">
      <c r="A342" s="51"/>
      <c r="B342" s="51"/>
      <c r="C342" s="51"/>
      <c r="D342" s="50"/>
      <c r="E342" s="86"/>
      <c r="F342" s="50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9"/>
      <c r="AR342" s="50"/>
      <c r="AS342" s="50"/>
      <c r="AT342" s="50"/>
      <c r="AU342" s="50"/>
      <c r="AV342" s="49"/>
      <c r="AW342" s="50"/>
      <c r="AX342" s="50"/>
      <c r="AY342" s="50"/>
    </row>
    <row r="343" spans="1:51" ht="15.75" x14ac:dyDescent="0.25">
      <c r="A343" s="51"/>
      <c r="B343" s="51"/>
      <c r="C343" s="51"/>
      <c r="D343" s="50"/>
      <c r="E343" s="86"/>
      <c r="F343" s="50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9"/>
      <c r="AR343" s="50"/>
      <c r="AS343" s="50"/>
      <c r="AT343" s="50"/>
      <c r="AU343" s="50"/>
      <c r="AV343" s="49"/>
      <c r="AW343" s="50"/>
      <c r="AX343" s="50"/>
      <c r="AY343" s="50"/>
    </row>
    <row r="344" spans="1:51" ht="15.75" x14ac:dyDescent="0.25">
      <c r="A344" s="51"/>
      <c r="B344" s="51"/>
      <c r="C344" s="51"/>
      <c r="D344" s="50"/>
      <c r="E344" s="86"/>
      <c r="F344" s="50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9"/>
      <c r="AR344" s="50"/>
      <c r="AS344" s="50"/>
      <c r="AT344" s="50"/>
      <c r="AU344" s="50"/>
      <c r="AV344" s="49"/>
      <c r="AW344" s="50"/>
      <c r="AX344" s="50"/>
      <c r="AY344" s="50"/>
    </row>
    <row r="345" spans="1:51" ht="15.75" x14ac:dyDescent="0.25">
      <c r="A345" s="51"/>
      <c r="B345" s="51"/>
      <c r="C345" s="51"/>
      <c r="D345" s="50"/>
      <c r="E345" s="86"/>
      <c r="F345" s="50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9"/>
      <c r="AR345" s="50"/>
      <c r="AS345" s="50"/>
      <c r="AT345" s="50"/>
      <c r="AU345" s="50"/>
      <c r="AV345" s="49"/>
      <c r="AW345" s="50"/>
      <c r="AX345" s="50"/>
      <c r="AY345" s="50"/>
    </row>
    <row r="346" spans="1:51" ht="15.75" x14ac:dyDescent="0.25">
      <c r="A346" s="51"/>
      <c r="B346" s="51"/>
      <c r="C346" s="51"/>
      <c r="D346" s="50"/>
      <c r="E346" s="86"/>
      <c r="F346" s="50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9"/>
      <c r="AR346" s="50"/>
      <c r="AS346" s="50"/>
      <c r="AT346" s="50"/>
      <c r="AU346" s="50"/>
      <c r="AV346" s="49"/>
      <c r="AW346" s="50"/>
      <c r="AX346" s="50"/>
      <c r="AY346" s="50"/>
    </row>
    <row r="347" spans="1:51" ht="15.75" x14ac:dyDescent="0.25">
      <c r="A347" s="51"/>
      <c r="B347" s="51"/>
      <c r="C347" s="51"/>
      <c r="D347" s="50"/>
      <c r="E347" s="86"/>
      <c r="F347" s="50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9"/>
      <c r="AR347" s="50"/>
      <c r="AS347" s="50"/>
      <c r="AT347" s="50"/>
      <c r="AU347" s="50"/>
      <c r="AV347" s="49"/>
      <c r="AW347" s="50"/>
      <c r="AX347" s="50"/>
      <c r="AY347" s="50"/>
    </row>
    <row r="348" spans="1:51" ht="15.75" x14ac:dyDescent="0.25">
      <c r="A348" s="51"/>
      <c r="B348" s="51"/>
      <c r="C348" s="51"/>
      <c r="D348" s="50"/>
      <c r="E348" s="86"/>
      <c r="F348" s="50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9"/>
      <c r="AR348" s="50"/>
      <c r="AS348" s="50"/>
      <c r="AT348" s="50"/>
      <c r="AU348" s="50"/>
      <c r="AV348" s="49"/>
      <c r="AW348" s="50"/>
      <c r="AX348" s="50"/>
      <c r="AY348" s="50"/>
    </row>
    <row r="349" spans="1:51" ht="15.75" x14ac:dyDescent="0.25">
      <c r="A349" s="51"/>
      <c r="B349" s="51"/>
      <c r="C349" s="51"/>
      <c r="D349" s="50"/>
      <c r="E349" s="86"/>
      <c r="F349" s="50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9"/>
      <c r="AR349" s="50"/>
      <c r="AS349" s="50"/>
      <c r="AT349" s="50"/>
      <c r="AU349" s="50"/>
      <c r="AV349" s="49"/>
      <c r="AW349" s="50"/>
      <c r="AX349" s="50"/>
      <c r="AY349" s="50"/>
    </row>
    <row r="350" spans="1:51" ht="15.75" x14ac:dyDescent="0.25">
      <c r="A350" s="51"/>
      <c r="B350" s="51"/>
      <c r="C350" s="51"/>
      <c r="D350" s="50"/>
      <c r="E350" s="86"/>
      <c r="F350" s="50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9"/>
      <c r="AR350" s="50"/>
      <c r="AS350" s="50"/>
      <c r="AT350" s="50"/>
      <c r="AU350" s="50"/>
      <c r="AV350" s="49"/>
      <c r="AW350" s="50"/>
      <c r="AX350" s="50"/>
      <c r="AY350" s="50"/>
    </row>
    <row r="351" spans="1:51" ht="15.75" x14ac:dyDescent="0.25">
      <c r="A351" s="51"/>
      <c r="B351" s="51"/>
      <c r="C351" s="51"/>
      <c r="D351" s="50"/>
      <c r="E351" s="86"/>
      <c r="F351" s="50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9"/>
      <c r="AR351" s="50"/>
      <c r="AS351" s="50"/>
      <c r="AT351" s="50"/>
      <c r="AU351" s="50"/>
      <c r="AV351" s="49"/>
      <c r="AW351" s="50"/>
      <c r="AX351" s="50"/>
      <c r="AY351" s="50"/>
    </row>
    <row r="352" spans="1:51" ht="15.75" x14ac:dyDescent="0.25">
      <c r="A352" s="51"/>
      <c r="B352" s="51"/>
      <c r="C352" s="51"/>
      <c r="D352" s="50"/>
      <c r="E352" s="86"/>
      <c r="F352" s="50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9"/>
      <c r="AR352" s="50"/>
      <c r="AS352" s="50"/>
      <c r="AT352" s="50"/>
      <c r="AU352" s="50"/>
      <c r="AV352" s="49"/>
      <c r="AW352" s="50"/>
      <c r="AX352" s="50"/>
      <c r="AY352" s="50"/>
    </row>
    <row r="353" spans="1:51" ht="15.75" x14ac:dyDescent="0.25">
      <c r="A353" s="51"/>
      <c r="B353" s="51"/>
      <c r="C353" s="51"/>
      <c r="D353" s="50"/>
      <c r="E353" s="86"/>
      <c r="F353" s="50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9"/>
      <c r="AR353" s="50"/>
      <c r="AS353" s="50"/>
      <c r="AT353" s="50"/>
      <c r="AU353" s="50"/>
      <c r="AV353" s="49"/>
      <c r="AW353" s="50"/>
      <c r="AX353" s="50"/>
      <c r="AY353" s="50"/>
    </row>
    <row r="354" spans="1:51" ht="15.75" x14ac:dyDescent="0.25">
      <c r="A354" s="51"/>
      <c r="B354" s="51"/>
      <c r="C354" s="51"/>
      <c r="D354" s="50"/>
      <c r="E354" s="86"/>
      <c r="F354" s="50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9"/>
      <c r="AR354" s="50"/>
      <c r="AS354" s="50"/>
      <c r="AT354" s="50"/>
      <c r="AU354" s="50"/>
      <c r="AV354" s="49"/>
      <c r="AW354" s="50"/>
      <c r="AX354" s="50"/>
      <c r="AY354" s="50"/>
    </row>
    <row r="355" spans="1:51" ht="15.75" x14ac:dyDescent="0.25">
      <c r="A355" s="51"/>
      <c r="B355" s="51"/>
      <c r="C355" s="51"/>
      <c r="D355" s="50"/>
      <c r="E355" s="86"/>
      <c r="F355" s="50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9"/>
      <c r="AR355" s="50"/>
      <c r="AS355" s="50"/>
      <c r="AT355" s="50"/>
      <c r="AU355" s="50"/>
      <c r="AV355" s="49"/>
      <c r="AW355" s="50"/>
      <c r="AX355" s="50"/>
      <c r="AY355" s="50"/>
    </row>
    <row r="356" spans="1:51" ht="15.75" x14ac:dyDescent="0.25">
      <c r="A356" s="51"/>
      <c r="B356" s="51"/>
      <c r="C356" s="51"/>
      <c r="D356" s="50"/>
      <c r="E356" s="86"/>
      <c r="F356" s="50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9"/>
      <c r="AR356" s="50"/>
      <c r="AS356" s="50"/>
      <c r="AT356" s="50"/>
      <c r="AU356" s="50"/>
      <c r="AV356" s="49"/>
      <c r="AW356" s="50"/>
      <c r="AX356" s="50"/>
      <c r="AY356" s="50"/>
    </row>
    <row r="357" spans="1:51" ht="15.75" x14ac:dyDescent="0.25">
      <c r="A357" s="51"/>
      <c r="B357" s="51"/>
      <c r="C357" s="51"/>
      <c r="D357" s="50"/>
      <c r="E357" s="86"/>
      <c r="F357" s="50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9"/>
      <c r="AR357" s="50"/>
      <c r="AS357" s="50"/>
      <c r="AT357" s="50"/>
      <c r="AU357" s="50"/>
      <c r="AV357" s="49"/>
      <c r="AW357" s="50"/>
      <c r="AX357" s="50"/>
      <c r="AY357" s="50"/>
    </row>
    <row r="358" spans="1:51" ht="15.75" x14ac:dyDescent="0.25">
      <c r="A358" s="51"/>
      <c r="B358" s="51"/>
      <c r="C358" s="51"/>
      <c r="D358" s="50"/>
      <c r="E358" s="86"/>
      <c r="F358" s="50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9"/>
      <c r="AR358" s="50"/>
      <c r="AS358" s="50"/>
      <c r="AT358" s="50"/>
      <c r="AU358" s="50"/>
      <c r="AV358" s="49"/>
      <c r="AW358" s="50"/>
      <c r="AX358" s="50"/>
      <c r="AY358" s="50"/>
    </row>
    <row r="359" spans="1:51" ht="15.75" x14ac:dyDescent="0.25">
      <c r="A359" s="51"/>
      <c r="B359" s="51"/>
      <c r="C359" s="51"/>
      <c r="D359" s="50"/>
      <c r="E359" s="86"/>
      <c r="F359" s="50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9"/>
      <c r="AR359" s="50"/>
      <c r="AS359" s="50"/>
      <c r="AT359" s="50"/>
      <c r="AU359" s="50"/>
      <c r="AV359" s="49"/>
      <c r="AW359" s="50"/>
      <c r="AX359" s="50"/>
      <c r="AY359" s="50"/>
    </row>
    <row r="360" spans="1:51" ht="15.75" x14ac:dyDescent="0.25">
      <c r="A360" s="51"/>
      <c r="B360" s="51"/>
      <c r="C360" s="51"/>
      <c r="D360" s="50"/>
      <c r="E360" s="86"/>
      <c r="F360" s="50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9"/>
      <c r="AR360" s="50"/>
      <c r="AS360" s="50"/>
      <c r="AT360" s="50"/>
      <c r="AU360" s="50"/>
      <c r="AV360" s="49"/>
      <c r="AW360" s="50"/>
      <c r="AX360" s="50"/>
      <c r="AY360" s="50"/>
    </row>
    <row r="361" spans="1:51" ht="15.75" x14ac:dyDescent="0.25">
      <c r="A361" s="51"/>
      <c r="B361" s="51"/>
      <c r="C361" s="51"/>
      <c r="D361" s="50"/>
      <c r="E361" s="86"/>
      <c r="F361" s="50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9"/>
      <c r="AR361" s="50"/>
      <c r="AS361" s="50"/>
      <c r="AT361" s="50"/>
      <c r="AU361" s="50"/>
      <c r="AV361" s="49"/>
      <c r="AW361" s="50"/>
      <c r="AX361" s="50"/>
      <c r="AY361" s="50"/>
    </row>
    <row r="362" spans="1:51" ht="15.75" x14ac:dyDescent="0.25">
      <c r="A362" s="51"/>
      <c r="B362" s="51"/>
      <c r="C362" s="51"/>
      <c r="D362" s="50"/>
      <c r="E362" s="86"/>
      <c r="F362" s="50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9"/>
      <c r="AR362" s="50"/>
      <c r="AS362" s="50"/>
      <c r="AT362" s="50"/>
      <c r="AU362" s="50"/>
      <c r="AV362" s="49"/>
      <c r="AW362" s="50"/>
      <c r="AX362" s="50"/>
      <c r="AY362" s="50"/>
    </row>
    <row r="363" spans="1:51" ht="15.75" x14ac:dyDescent="0.25">
      <c r="A363" s="51"/>
      <c r="B363" s="51"/>
      <c r="C363" s="51"/>
      <c r="D363" s="50"/>
      <c r="E363" s="86"/>
      <c r="F363" s="50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9"/>
      <c r="AR363" s="50"/>
      <c r="AS363" s="50"/>
      <c r="AT363" s="50"/>
      <c r="AU363" s="50"/>
      <c r="AV363" s="49"/>
      <c r="AW363" s="50"/>
      <c r="AX363" s="50"/>
      <c r="AY363" s="50"/>
    </row>
    <row r="364" spans="1:51" ht="15.75" x14ac:dyDescent="0.25">
      <c r="A364" s="51"/>
      <c r="B364" s="51"/>
      <c r="C364" s="51"/>
      <c r="D364" s="50"/>
      <c r="E364" s="86"/>
      <c r="F364" s="50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9"/>
      <c r="AR364" s="50"/>
      <c r="AS364" s="50"/>
      <c r="AT364" s="50"/>
      <c r="AU364" s="50"/>
      <c r="AV364" s="49"/>
      <c r="AW364" s="50"/>
      <c r="AX364" s="50"/>
      <c r="AY364" s="50"/>
    </row>
    <row r="365" spans="1:51" ht="15.75" x14ac:dyDescent="0.25">
      <c r="A365" s="51"/>
      <c r="B365" s="51"/>
      <c r="C365" s="51"/>
      <c r="D365" s="50"/>
      <c r="E365" s="86"/>
      <c r="F365" s="50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9"/>
      <c r="AR365" s="50"/>
      <c r="AS365" s="50"/>
      <c r="AT365" s="50"/>
      <c r="AU365" s="50"/>
      <c r="AV365" s="49"/>
      <c r="AW365" s="50"/>
      <c r="AX365" s="50"/>
      <c r="AY365" s="50"/>
    </row>
    <row r="366" spans="1:51" ht="15.75" x14ac:dyDescent="0.25">
      <c r="A366" s="51"/>
      <c r="B366" s="51"/>
      <c r="C366" s="51"/>
      <c r="D366" s="50"/>
      <c r="E366" s="86"/>
      <c r="F366" s="50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9"/>
      <c r="AR366" s="50"/>
      <c r="AS366" s="50"/>
      <c r="AT366" s="50"/>
      <c r="AU366" s="50"/>
      <c r="AV366" s="49"/>
      <c r="AW366" s="50"/>
      <c r="AX366" s="50"/>
      <c r="AY366" s="50"/>
    </row>
    <row r="367" spans="1:51" ht="15.75" x14ac:dyDescent="0.25">
      <c r="A367" s="51"/>
      <c r="B367" s="51"/>
      <c r="C367" s="51"/>
      <c r="D367" s="50"/>
      <c r="E367" s="86"/>
      <c r="F367" s="50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9"/>
      <c r="AR367" s="50"/>
      <c r="AS367" s="50"/>
      <c r="AT367" s="50"/>
      <c r="AU367" s="50"/>
      <c r="AV367" s="49"/>
      <c r="AW367" s="50"/>
      <c r="AX367" s="50"/>
      <c r="AY367" s="50"/>
    </row>
    <row r="368" spans="1:51" ht="15.75" x14ac:dyDescent="0.25">
      <c r="A368" s="51"/>
      <c r="B368" s="51"/>
      <c r="C368" s="51"/>
      <c r="D368" s="50"/>
      <c r="E368" s="86"/>
      <c r="F368" s="50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9"/>
      <c r="AR368" s="50"/>
      <c r="AS368" s="50"/>
      <c r="AT368" s="50"/>
      <c r="AU368" s="50"/>
      <c r="AV368" s="49"/>
      <c r="AW368" s="50"/>
      <c r="AX368" s="50"/>
      <c r="AY368" s="50"/>
    </row>
    <row r="369" spans="1:51" ht="15.75" x14ac:dyDescent="0.25">
      <c r="A369" s="51"/>
      <c r="B369" s="51"/>
      <c r="C369" s="51"/>
      <c r="D369" s="50"/>
      <c r="E369" s="86"/>
      <c r="F369" s="50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9"/>
      <c r="AR369" s="50"/>
      <c r="AS369" s="50"/>
      <c r="AT369" s="50"/>
      <c r="AU369" s="50"/>
      <c r="AV369" s="49"/>
      <c r="AW369" s="50"/>
      <c r="AX369" s="50"/>
      <c r="AY369" s="50"/>
    </row>
    <row r="370" spans="1:51" ht="15.75" x14ac:dyDescent="0.25">
      <c r="A370" s="51"/>
      <c r="B370" s="51"/>
      <c r="C370" s="51"/>
      <c r="D370" s="50"/>
      <c r="E370" s="86"/>
      <c r="F370" s="50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9"/>
      <c r="AR370" s="50"/>
      <c r="AS370" s="50"/>
      <c r="AT370" s="50"/>
      <c r="AU370" s="50"/>
      <c r="AV370" s="49"/>
      <c r="AW370" s="50"/>
      <c r="AX370" s="50"/>
      <c r="AY370" s="50"/>
    </row>
    <row r="371" spans="1:51" ht="15.75" x14ac:dyDescent="0.25">
      <c r="A371" s="51"/>
      <c r="B371" s="51"/>
      <c r="C371" s="51"/>
      <c r="D371" s="50"/>
      <c r="E371" s="86"/>
      <c r="F371" s="50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9"/>
      <c r="AR371" s="50"/>
      <c r="AS371" s="50"/>
      <c r="AT371" s="50"/>
      <c r="AU371" s="50"/>
      <c r="AV371" s="49"/>
      <c r="AW371" s="50"/>
      <c r="AX371" s="50"/>
      <c r="AY371" s="50"/>
    </row>
    <row r="372" spans="1:51" ht="15.75" x14ac:dyDescent="0.25">
      <c r="A372" s="51"/>
      <c r="B372" s="51"/>
      <c r="C372" s="51"/>
      <c r="D372" s="50"/>
      <c r="E372" s="86"/>
      <c r="F372" s="50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9"/>
      <c r="AR372" s="50"/>
      <c r="AS372" s="50"/>
      <c r="AT372" s="50"/>
      <c r="AU372" s="50"/>
      <c r="AV372" s="49"/>
      <c r="AW372" s="50"/>
      <c r="AX372" s="50"/>
      <c r="AY372" s="50"/>
    </row>
    <row r="373" spans="1:51" ht="15.75" x14ac:dyDescent="0.25">
      <c r="A373" s="51"/>
      <c r="B373" s="51"/>
      <c r="C373" s="51"/>
      <c r="D373" s="50"/>
      <c r="E373" s="86"/>
      <c r="F373" s="50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9"/>
      <c r="AR373" s="50"/>
      <c r="AS373" s="50"/>
      <c r="AT373" s="50"/>
      <c r="AU373" s="50"/>
      <c r="AV373" s="49"/>
      <c r="AW373" s="50"/>
      <c r="AX373" s="50"/>
      <c r="AY373" s="50"/>
    </row>
    <row r="374" spans="1:51" ht="15.75" x14ac:dyDescent="0.25">
      <c r="A374" s="51"/>
      <c r="B374" s="51"/>
      <c r="C374" s="51"/>
      <c r="D374" s="50"/>
      <c r="E374" s="86"/>
      <c r="F374" s="50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9"/>
      <c r="AR374" s="50"/>
      <c r="AS374" s="50"/>
      <c r="AT374" s="50"/>
      <c r="AU374" s="50"/>
      <c r="AV374" s="49"/>
      <c r="AW374" s="50"/>
      <c r="AX374" s="50"/>
      <c r="AY374" s="50"/>
    </row>
    <row r="375" spans="1:51" ht="15.75" x14ac:dyDescent="0.25">
      <c r="A375" s="51"/>
      <c r="B375" s="51"/>
      <c r="C375" s="51"/>
      <c r="D375" s="50"/>
      <c r="E375" s="86"/>
      <c r="F375" s="50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9"/>
      <c r="AR375" s="50"/>
      <c r="AS375" s="50"/>
      <c r="AT375" s="50"/>
      <c r="AU375" s="50"/>
      <c r="AV375" s="49"/>
      <c r="AW375" s="50"/>
      <c r="AX375" s="50"/>
      <c r="AY375" s="50"/>
    </row>
    <row r="376" spans="1:51" ht="15.75" x14ac:dyDescent="0.25">
      <c r="A376" s="51"/>
      <c r="B376" s="51"/>
      <c r="C376" s="51"/>
      <c r="D376" s="50"/>
      <c r="E376" s="86"/>
      <c r="F376" s="50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9"/>
      <c r="AR376" s="50"/>
      <c r="AS376" s="50"/>
      <c r="AT376" s="50"/>
      <c r="AU376" s="50"/>
      <c r="AV376" s="49"/>
      <c r="AW376" s="50"/>
      <c r="AX376" s="50"/>
      <c r="AY376" s="50"/>
    </row>
    <row r="377" spans="1:51" ht="15.75" x14ac:dyDescent="0.25">
      <c r="A377" s="51"/>
      <c r="B377" s="51"/>
      <c r="C377" s="51"/>
      <c r="D377" s="50"/>
      <c r="E377" s="86"/>
      <c r="F377" s="50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9"/>
      <c r="AR377" s="50"/>
      <c r="AS377" s="50"/>
      <c r="AT377" s="50"/>
      <c r="AU377" s="50"/>
      <c r="AV377" s="49"/>
      <c r="AW377" s="50"/>
      <c r="AX377" s="50"/>
      <c r="AY377" s="50"/>
    </row>
    <row r="378" spans="1:51" ht="15.75" x14ac:dyDescent="0.25">
      <c r="A378" s="51"/>
      <c r="B378" s="51"/>
      <c r="C378" s="51"/>
      <c r="D378" s="50"/>
      <c r="E378" s="86"/>
      <c r="F378" s="50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9"/>
      <c r="AR378" s="50"/>
      <c r="AS378" s="50"/>
      <c r="AT378" s="50"/>
      <c r="AU378" s="50"/>
      <c r="AV378" s="49"/>
      <c r="AW378" s="50"/>
      <c r="AX378" s="50"/>
      <c r="AY378" s="50"/>
    </row>
    <row r="379" spans="1:51" ht="15.75" x14ac:dyDescent="0.25">
      <c r="A379" s="51"/>
      <c r="B379" s="51"/>
      <c r="C379" s="51"/>
      <c r="D379" s="50"/>
      <c r="E379" s="86"/>
      <c r="F379" s="50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9"/>
      <c r="AR379" s="50"/>
      <c r="AS379" s="50"/>
      <c r="AT379" s="50"/>
      <c r="AU379" s="50"/>
      <c r="AV379" s="49"/>
      <c r="AW379" s="50"/>
      <c r="AX379" s="50"/>
      <c r="AY379" s="50"/>
    </row>
    <row r="380" spans="1:51" ht="15.75" x14ac:dyDescent="0.25">
      <c r="A380" s="51"/>
      <c r="B380" s="51"/>
      <c r="C380" s="51"/>
      <c r="D380" s="50"/>
      <c r="E380" s="86"/>
      <c r="F380" s="50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9"/>
      <c r="AR380" s="50"/>
      <c r="AS380" s="50"/>
      <c r="AT380" s="50"/>
      <c r="AU380" s="50"/>
      <c r="AV380" s="49"/>
      <c r="AW380" s="50"/>
      <c r="AX380" s="50"/>
      <c r="AY380" s="50"/>
    </row>
    <row r="381" spans="1:51" ht="15.75" x14ac:dyDescent="0.25">
      <c r="A381" s="51"/>
      <c r="B381" s="51"/>
      <c r="C381" s="51"/>
      <c r="D381" s="50"/>
      <c r="E381" s="86"/>
      <c r="F381" s="50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9"/>
      <c r="AR381" s="50"/>
      <c r="AS381" s="50"/>
      <c r="AT381" s="50"/>
      <c r="AU381" s="50"/>
      <c r="AV381" s="49"/>
      <c r="AW381" s="50"/>
      <c r="AX381" s="50"/>
      <c r="AY381" s="50"/>
    </row>
    <row r="382" spans="1:51" ht="15.75" x14ac:dyDescent="0.25">
      <c r="A382" s="51"/>
      <c r="B382" s="51"/>
      <c r="C382" s="51"/>
      <c r="D382" s="50"/>
      <c r="E382" s="86"/>
      <c r="F382" s="50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9"/>
      <c r="AR382" s="50"/>
      <c r="AS382" s="50"/>
      <c r="AT382" s="50"/>
      <c r="AU382" s="50"/>
      <c r="AV382" s="49"/>
      <c r="AW382" s="50"/>
      <c r="AX382" s="50"/>
      <c r="AY382" s="50"/>
    </row>
    <row r="383" spans="1:51" ht="15.75" x14ac:dyDescent="0.25">
      <c r="A383" s="51"/>
      <c r="B383" s="51"/>
      <c r="C383" s="51"/>
      <c r="D383" s="50"/>
      <c r="E383" s="86"/>
      <c r="F383" s="50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9"/>
      <c r="AR383" s="50"/>
      <c r="AS383" s="50"/>
      <c r="AT383" s="50"/>
      <c r="AU383" s="50"/>
      <c r="AV383" s="49"/>
      <c r="AW383" s="50"/>
      <c r="AX383" s="50"/>
      <c r="AY383" s="50"/>
    </row>
    <row r="384" spans="1:51" ht="15.75" x14ac:dyDescent="0.25">
      <c r="A384" s="51"/>
      <c r="B384" s="51"/>
      <c r="C384" s="51"/>
      <c r="D384" s="50"/>
      <c r="E384" s="86"/>
      <c r="F384" s="50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9"/>
      <c r="AR384" s="50"/>
      <c r="AS384" s="50"/>
      <c r="AT384" s="50"/>
      <c r="AU384" s="50"/>
      <c r="AV384" s="49"/>
      <c r="AW384" s="50"/>
      <c r="AX384" s="50"/>
      <c r="AY384" s="50"/>
    </row>
    <row r="385" spans="1:51" ht="15.75" x14ac:dyDescent="0.25">
      <c r="A385" s="51"/>
      <c r="B385" s="51"/>
      <c r="C385" s="51"/>
      <c r="D385" s="50"/>
      <c r="E385" s="86"/>
      <c r="F385" s="50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9"/>
      <c r="AR385" s="50"/>
      <c r="AS385" s="50"/>
      <c r="AT385" s="50"/>
      <c r="AU385" s="50"/>
      <c r="AV385" s="49"/>
      <c r="AW385" s="50"/>
      <c r="AX385" s="50"/>
      <c r="AY385" s="50"/>
    </row>
    <row r="386" spans="1:51" ht="15.75" x14ac:dyDescent="0.25">
      <c r="A386" s="51"/>
      <c r="B386" s="51"/>
      <c r="C386" s="51"/>
      <c r="D386" s="50"/>
      <c r="E386" s="86"/>
      <c r="F386" s="50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9"/>
      <c r="AR386" s="50"/>
      <c r="AS386" s="50"/>
      <c r="AT386" s="50"/>
      <c r="AU386" s="50"/>
      <c r="AV386" s="49"/>
      <c r="AW386" s="50"/>
      <c r="AX386" s="50"/>
      <c r="AY386" s="50"/>
    </row>
    <row r="387" spans="1:51" ht="15.75" x14ac:dyDescent="0.25">
      <c r="A387" s="51"/>
      <c r="B387" s="51"/>
      <c r="C387" s="51"/>
      <c r="D387" s="50"/>
      <c r="E387" s="86"/>
      <c r="F387" s="50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9"/>
      <c r="AR387" s="50"/>
      <c r="AS387" s="50"/>
      <c r="AT387" s="50"/>
      <c r="AU387" s="50"/>
      <c r="AV387" s="49"/>
      <c r="AW387" s="50"/>
      <c r="AX387" s="50"/>
      <c r="AY387" s="50"/>
    </row>
    <row r="388" spans="1:51" ht="15.75" x14ac:dyDescent="0.25">
      <c r="A388" s="51"/>
      <c r="B388" s="51"/>
      <c r="C388" s="51"/>
      <c r="D388" s="50"/>
      <c r="E388" s="86"/>
      <c r="F388" s="50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9"/>
      <c r="AR388" s="50"/>
      <c r="AS388" s="50"/>
      <c r="AT388" s="50"/>
      <c r="AU388" s="50"/>
      <c r="AV388" s="49"/>
      <c r="AW388" s="50"/>
      <c r="AX388" s="50"/>
      <c r="AY388" s="50"/>
    </row>
    <row r="389" spans="1:51" ht="15.75" x14ac:dyDescent="0.25">
      <c r="A389" s="51"/>
      <c r="B389" s="51"/>
      <c r="C389" s="51"/>
      <c r="D389" s="50"/>
      <c r="E389" s="86"/>
      <c r="F389" s="50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9"/>
      <c r="AR389" s="50"/>
      <c r="AS389" s="50"/>
      <c r="AT389" s="50"/>
      <c r="AU389" s="50"/>
      <c r="AV389" s="49"/>
      <c r="AW389" s="50"/>
      <c r="AX389" s="50"/>
      <c r="AY389" s="50"/>
    </row>
    <row r="390" spans="1:51" ht="15.75" x14ac:dyDescent="0.25">
      <c r="A390" s="51"/>
      <c r="B390" s="51"/>
      <c r="C390" s="51"/>
      <c r="D390" s="50"/>
      <c r="E390" s="86"/>
      <c r="F390" s="50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9"/>
      <c r="AR390" s="50"/>
      <c r="AS390" s="50"/>
      <c r="AT390" s="50"/>
      <c r="AU390" s="50"/>
      <c r="AV390" s="49"/>
      <c r="AW390" s="50"/>
      <c r="AX390" s="50"/>
      <c r="AY390" s="50"/>
    </row>
    <row r="391" spans="1:51" ht="15.75" x14ac:dyDescent="0.25">
      <c r="A391" s="51"/>
      <c r="B391" s="51"/>
      <c r="C391" s="51"/>
      <c r="D391" s="50"/>
      <c r="E391" s="86"/>
      <c r="F391" s="50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9"/>
      <c r="AR391" s="50"/>
      <c r="AS391" s="50"/>
      <c r="AT391" s="50"/>
      <c r="AU391" s="50"/>
      <c r="AV391" s="49"/>
      <c r="AW391" s="50"/>
      <c r="AX391" s="50"/>
      <c r="AY391" s="50"/>
    </row>
    <row r="392" spans="1:51" ht="15.75" x14ac:dyDescent="0.25">
      <c r="A392" s="51"/>
      <c r="B392" s="51"/>
      <c r="C392" s="51"/>
      <c r="D392" s="50"/>
      <c r="E392" s="86"/>
      <c r="F392" s="50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9"/>
      <c r="AR392" s="50"/>
      <c r="AS392" s="50"/>
      <c r="AT392" s="50"/>
      <c r="AU392" s="50"/>
      <c r="AV392" s="49"/>
      <c r="AW392" s="50"/>
      <c r="AX392" s="50"/>
      <c r="AY392" s="50"/>
    </row>
    <row r="393" spans="1:51" ht="15.75" x14ac:dyDescent="0.25">
      <c r="A393" s="51"/>
      <c r="B393" s="51"/>
      <c r="C393" s="51"/>
      <c r="D393" s="50"/>
      <c r="E393" s="86"/>
      <c r="F393" s="50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9"/>
      <c r="AR393" s="50"/>
      <c r="AS393" s="50"/>
      <c r="AT393" s="50"/>
      <c r="AU393" s="50"/>
      <c r="AV393" s="49"/>
      <c r="AW393" s="50"/>
      <c r="AX393" s="50"/>
      <c r="AY393" s="50"/>
    </row>
    <row r="394" spans="1:51" ht="15.75" x14ac:dyDescent="0.25">
      <c r="A394" s="51"/>
      <c r="B394" s="51"/>
      <c r="C394" s="51"/>
      <c r="D394" s="50"/>
      <c r="E394" s="86"/>
      <c r="F394" s="50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9"/>
      <c r="AR394" s="50"/>
      <c r="AS394" s="50"/>
      <c r="AT394" s="50"/>
      <c r="AU394" s="50"/>
      <c r="AV394" s="49"/>
      <c r="AW394" s="50"/>
      <c r="AX394" s="50"/>
      <c r="AY394" s="50"/>
    </row>
    <row r="395" spans="1:51" ht="15.75" x14ac:dyDescent="0.25">
      <c r="A395" s="51"/>
      <c r="B395" s="51"/>
      <c r="C395" s="51"/>
      <c r="D395" s="50"/>
      <c r="E395" s="86"/>
      <c r="F395" s="50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9"/>
      <c r="AR395" s="50"/>
      <c r="AS395" s="50"/>
      <c r="AT395" s="50"/>
      <c r="AU395" s="50"/>
      <c r="AV395" s="49"/>
      <c r="AW395" s="50"/>
      <c r="AX395" s="50"/>
      <c r="AY395" s="50"/>
    </row>
    <row r="396" spans="1:51" ht="15.75" x14ac:dyDescent="0.25">
      <c r="A396" s="51"/>
      <c r="B396" s="51"/>
      <c r="C396" s="51"/>
      <c r="D396" s="50"/>
      <c r="E396" s="86"/>
      <c r="F396" s="50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9"/>
      <c r="AR396" s="50"/>
      <c r="AS396" s="50"/>
      <c r="AT396" s="50"/>
      <c r="AU396" s="50"/>
      <c r="AV396" s="49"/>
      <c r="AW396" s="50"/>
      <c r="AX396" s="50"/>
      <c r="AY396" s="50"/>
    </row>
    <row r="397" spans="1:51" ht="15.75" x14ac:dyDescent="0.25">
      <c r="A397" s="51"/>
      <c r="B397" s="51"/>
      <c r="C397" s="51"/>
      <c r="D397" s="50"/>
      <c r="E397" s="86"/>
      <c r="F397" s="50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9"/>
      <c r="AR397" s="50"/>
      <c r="AS397" s="50"/>
      <c r="AT397" s="50"/>
      <c r="AU397" s="50"/>
      <c r="AV397" s="49"/>
      <c r="AW397" s="50"/>
      <c r="AX397" s="50"/>
      <c r="AY397" s="50"/>
    </row>
    <row r="398" spans="1:51" ht="15.75" x14ac:dyDescent="0.25">
      <c r="A398" s="51"/>
      <c r="B398" s="51"/>
      <c r="C398" s="51"/>
      <c r="D398" s="50"/>
      <c r="E398" s="86"/>
      <c r="F398" s="50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9"/>
      <c r="AR398" s="50"/>
      <c r="AS398" s="50"/>
      <c r="AT398" s="50"/>
      <c r="AU398" s="50"/>
      <c r="AV398" s="49"/>
      <c r="AW398" s="50"/>
      <c r="AX398" s="50"/>
      <c r="AY398" s="50"/>
    </row>
    <row r="399" spans="1:51" ht="15.75" x14ac:dyDescent="0.25">
      <c r="A399" s="51"/>
      <c r="B399" s="51"/>
      <c r="C399" s="51"/>
      <c r="D399" s="50"/>
      <c r="E399" s="86"/>
      <c r="F399" s="50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9"/>
      <c r="AR399" s="50"/>
      <c r="AS399" s="50"/>
      <c r="AT399" s="50"/>
      <c r="AU399" s="50"/>
      <c r="AV399" s="49"/>
      <c r="AW399" s="50"/>
      <c r="AX399" s="50"/>
      <c r="AY399" s="50"/>
    </row>
    <row r="400" spans="1:51" ht="15.75" x14ac:dyDescent="0.25">
      <c r="A400" s="51"/>
      <c r="B400" s="51"/>
      <c r="C400" s="51"/>
      <c r="D400" s="50"/>
      <c r="E400" s="86"/>
      <c r="F400" s="50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9"/>
      <c r="AR400" s="50"/>
      <c r="AS400" s="50"/>
      <c r="AT400" s="50"/>
      <c r="AU400" s="50"/>
      <c r="AV400" s="49"/>
      <c r="AW400" s="50"/>
      <c r="AX400" s="50"/>
      <c r="AY400" s="50"/>
    </row>
    <row r="401" spans="1:51" ht="15.75" x14ac:dyDescent="0.25">
      <c r="A401" s="51"/>
      <c r="B401" s="51"/>
      <c r="C401" s="51"/>
      <c r="D401" s="50"/>
      <c r="E401" s="86"/>
      <c r="F401" s="50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9"/>
      <c r="AR401" s="50"/>
      <c r="AS401" s="50"/>
      <c r="AT401" s="50"/>
      <c r="AU401" s="50"/>
      <c r="AV401" s="49"/>
      <c r="AW401" s="50"/>
      <c r="AX401" s="50"/>
      <c r="AY401" s="50"/>
    </row>
    <row r="402" spans="1:51" ht="15.75" x14ac:dyDescent="0.25">
      <c r="A402" s="51"/>
      <c r="B402" s="51"/>
      <c r="C402" s="51"/>
      <c r="D402" s="50"/>
      <c r="E402" s="86"/>
      <c r="F402" s="50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9"/>
      <c r="AR402" s="50"/>
      <c r="AS402" s="50"/>
      <c r="AT402" s="50"/>
      <c r="AU402" s="50"/>
      <c r="AV402" s="49"/>
      <c r="AW402" s="50"/>
      <c r="AX402" s="50"/>
      <c r="AY402" s="50"/>
    </row>
    <row r="403" spans="1:51" ht="15.75" x14ac:dyDescent="0.25">
      <c r="A403" s="51"/>
      <c r="B403" s="51"/>
      <c r="C403" s="51"/>
      <c r="D403" s="50"/>
      <c r="E403" s="86"/>
      <c r="F403" s="50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9"/>
      <c r="AR403" s="50"/>
      <c r="AS403" s="50"/>
      <c r="AT403" s="50"/>
      <c r="AU403" s="50"/>
      <c r="AV403" s="49"/>
      <c r="AW403" s="50"/>
      <c r="AX403" s="50"/>
      <c r="AY403" s="50"/>
    </row>
    <row r="404" spans="1:51" ht="15.75" x14ac:dyDescent="0.25">
      <c r="A404" s="51"/>
      <c r="B404" s="51"/>
      <c r="C404" s="51"/>
      <c r="D404" s="50"/>
      <c r="E404" s="86"/>
      <c r="F404" s="50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9"/>
      <c r="AR404" s="50"/>
      <c r="AS404" s="50"/>
      <c r="AT404" s="50"/>
      <c r="AU404" s="50"/>
      <c r="AV404" s="49"/>
      <c r="AW404" s="50"/>
      <c r="AX404" s="50"/>
      <c r="AY404" s="50"/>
    </row>
    <row r="405" spans="1:51" ht="15.75" x14ac:dyDescent="0.25">
      <c r="A405" s="51"/>
      <c r="B405" s="51"/>
      <c r="C405" s="51"/>
      <c r="D405" s="50"/>
      <c r="E405" s="86"/>
      <c r="F405" s="50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9"/>
      <c r="AR405" s="50"/>
      <c r="AS405" s="50"/>
      <c r="AT405" s="50"/>
      <c r="AU405" s="50"/>
      <c r="AV405" s="49"/>
      <c r="AW405" s="50"/>
      <c r="AX405" s="50"/>
      <c r="AY405" s="50"/>
    </row>
    <row r="406" spans="1:51" ht="15.75" x14ac:dyDescent="0.25">
      <c r="A406" s="51"/>
      <c r="B406" s="51"/>
      <c r="C406" s="51"/>
      <c r="D406" s="50"/>
      <c r="E406" s="86"/>
      <c r="F406" s="50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9"/>
      <c r="AR406" s="50"/>
      <c r="AS406" s="50"/>
      <c r="AT406" s="50"/>
      <c r="AU406" s="50"/>
      <c r="AV406" s="49"/>
      <c r="AW406" s="50"/>
      <c r="AX406" s="50"/>
      <c r="AY406" s="50"/>
    </row>
    <row r="407" spans="1:51" ht="15.75" x14ac:dyDescent="0.25">
      <c r="A407" s="51"/>
      <c r="B407" s="51"/>
      <c r="C407" s="51"/>
      <c r="D407" s="50"/>
      <c r="E407" s="86"/>
      <c r="F407" s="50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9"/>
      <c r="AR407" s="50"/>
      <c r="AS407" s="50"/>
      <c r="AT407" s="50"/>
      <c r="AU407" s="50"/>
      <c r="AV407" s="49"/>
      <c r="AW407" s="50"/>
      <c r="AX407" s="50"/>
      <c r="AY407" s="50"/>
    </row>
    <row r="408" spans="1:51" ht="15.75" x14ac:dyDescent="0.25">
      <c r="A408" s="51"/>
      <c r="B408" s="51"/>
      <c r="C408" s="51"/>
      <c r="D408" s="50"/>
      <c r="E408" s="86"/>
      <c r="F408" s="50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9"/>
      <c r="AR408" s="50"/>
      <c r="AS408" s="50"/>
      <c r="AT408" s="50"/>
      <c r="AU408" s="50"/>
      <c r="AV408" s="49"/>
      <c r="AW408" s="50"/>
      <c r="AX408" s="50"/>
      <c r="AY408" s="50"/>
    </row>
    <row r="409" spans="1:51" ht="15.75" x14ac:dyDescent="0.25">
      <c r="A409" s="51"/>
      <c r="B409" s="51"/>
      <c r="C409" s="51"/>
      <c r="D409" s="50"/>
      <c r="E409" s="86"/>
      <c r="F409" s="50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9"/>
      <c r="AR409" s="50"/>
      <c r="AS409" s="50"/>
      <c r="AT409" s="50"/>
      <c r="AU409" s="50"/>
      <c r="AV409" s="49"/>
      <c r="AW409" s="50"/>
      <c r="AX409" s="50"/>
      <c r="AY409" s="50"/>
    </row>
    <row r="410" spans="1:51" ht="15.75" x14ac:dyDescent="0.25">
      <c r="A410" s="51"/>
      <c r="B410" s="51"/>
      <c r="C410" s="51"/>
      <c r="D410" s="50"/>
      <c r="E410" s="86"/>
      <c r="F410" s="50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9"/>
      <c r="AR410" s="50"/>
      <c r="AS410" s="50"/>
      <c r="AT410" s="50"/>
      <c r="AU410" s="50"/>
      <c r="AV410" s="49"/>
      <c r="AW410" s="50"/>
      <c r="AX410" s="50"/>
      <c r="AY410" s="50"/>
    </row>
    <row r="411" spans="1:51" ht="15.75" x14ac:dyDescent="0.25">
      <c r="A411" s="51"/>
      <c r="B411" s="51"/>
      <c r="C411" s="51"/>
      <c r="D411" s="50"/>
      <c r="E411" s="86"/>
      <c r="F411" s="50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9"/>
      <c r="AR411" s="50"/>
      <c r="AS411" s="50"/>
      <c r="AT411" s="50"/>
      <c r="AU411" s="50"/>
      <c r="AV411" s="49"/>
      <c r="AW411" s="50"/>
      <c r="AX411" s="50"/>
      <c r="AY411" s="50"/>
    </row>
    <row r="412" spans="1:51" ht="15.75" x14ac:dyDescent="0.25">
      <c r="A412" s="51"/>
      <c r="B412" s="51"/>
      <c r="C412" s="51"/>
      <c r="D412" s="50"/>
      <c r="E412" s="86"/>
      <c r="F412" s="50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9"/>
      <c r="AR412" s="50"/>
      <c r="AS412" s="50"/>
      <c r="AT412" s="50"/>
      <c r="AU412" s="50"/>
      <c r="AV412" s="49"/>
      <c r="AW412" s="50"/>
      <c r="AX412" s="50"/>
      <c r="AY412" s="50"/>
    </row>
    <row r="413" spans="1:51" ht="15.75" x14ac:dyDescent="0.25">
      <c r="A413" s="51"/>
      <c r="B413" s="51"/>
      <c r="C413" s="51"/>
      <c r="D413" s="50"/>
      <c r="E413" s="86"/>
      <c r="F413" s="50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9"/>
      <c r="AR413" s="50"/>
      <c r="AS413" s="50"/>
      <c r="AT413" s="50"/>
      <c r="AU413" s="50"/>
      <c r="AV413" s="49"/>
      <c r="AW413" s="50"/>
      <c r="AX413" s="50"/>
      <c r="AY413" s="50"/>
    </row>
    <row r="414" spans="1:51" ht="15.75" x14ac:dyDescent="0.25">
      <c r="A414" s="51"/>
      <c r="B414" s="51"/>
      <c r="C414" s="51"/>
      <c r="D414" s="50"/>
      <c r="E414" s="86"/>
      <c r="F414" s="50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9"/>
      <c r="AR414" s="50"/>
      <c r="AS414" s="50"/>
      <c r="AT414" s="50"/>
      <c r="AU414" s="50"/>
      <c r="AV414" s="49"/>
      <c r="AW414" s="50"/>
      <c r="AX414" s="50"/>
      <c r="AY414" s="50"/>
    </row>
    <row r="415" spans="1:51" ht="15.75" x14ac:dyDescent="0.25">
      <c r="A415" s="51"/>
      <c r="B415" s="51"/>
      <c r="C415" s="51"/>
      <c r="D415" s="50"/>
      <c r="E415" s="86"/>
      <c r="F415" s="50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9"/>
      <c r="AR415" s="50"/>
      <c r="AS415" s="50"/>
      <c r="AT415" s="50"/>
      <c r="AU415" s="50"/>
      <c r="AV415" s="49"/>
      <c r="AW415" s="50"/>
      <c r="AX415" s="50"/>
      <c r="AY415" s="50"/>
    </row>
    <row r="416" spans="1:51" ht="15.75" x14ac:dyDescent="0.25">
      <c r="A416" s="51"/>
      <c r="B416" s="51"/>
      <c r="C416" s="51"/>
      <c r="D416" s="50"/>
      <c r="E416" s="86"/>
      <c r="F416" s="50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9"/>
      <c r="AR416" s="50"/>
      <c r="AS416" s="50"/>
      <c r="AT416" s="50"/>
      <c r="AU416" s="50"/>
      <c r="AV416" s="49"/>
      <c r="AW416" s="50"/>
      <c r="AX416" s="50"/>
      <c r="AY416" s="50"/>
    </row>
    <row r="417" spans="1:51" ht="15.75" x14ac:dyDescent="0.25">
      <c r="A417" s="51"/>
      <c r="B417" s="51"/>
      <c r="C417" s="51"/>
      <c r="D417" s="50"/>
      <c r="E417" s="86"/>
      <c r="F417" s="50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9"/>
      <c r="AR417" s="50"/>
      <c r="AS417" s="50"/>
      <c r="AT417" s="50"/>
      <c r="AU417" s="50"/>
      <c r="AV417" s="49"/>
      <c r="AW417" s="50"/>
      <c r="AX417" s="50"/>
      <c r="AY417" s="50"/>
    </row>
    <row r="418" spans="1:51" ht="15.75" x14ac:dyDescent="0.25">
      <c r="A418" s="51"/>
      <c r="B418" s="51"/>
      <c r="C418" s="51"/>
      <c r="D418" s="50"/>
      <c r="E418" s="86"/>
      <c r="F418" s="50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9"/>
      <c r="AR418" s="50"/>
      <c r="AS418" s="50"/>
      <c r="AT418" s="50"/>
      <c r="AU418" s="50"/>
      <c r="AV418" s="49"/>
      <c r="AW418" s="50"/>
      <c r="AX418" s="50"/>
      <c r="AY418" s="50"/>
    </row>
    <row r="419" spans="1:51" ht="15.75" x14ac:dyDescent="0.25">
      <c r="A419" s="51"/>
      <c r="B419" s="51"/>
      <c r="C419" s="51"/>
      <c r="D419" s="50"/>
      <c r="E419" s="86"/>
      <c r="F419" s="50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9"/>
      <c r="AR419" s="50"/>
      <c r="AS419" s="50"/>
      <c r="AT419" s="50"/>
      <c r="AU419" s="50"/>
      <c r="AV419" s="49"/>
      <c r="AW419" s="50"/>
      <c r="AX419" s="50"/>
      <c r="AY419" s="50"/>
    </row>
    <row r="420" spans="1:51" ht="15.75" x14ac:dyDescent="0.25">
      <c r="A420" s="51"/>
      <c r="B420" s="51"/>
      <c r="C420" s="51"/>
      <c r="D420" s="50"/>
      <c r="E420" s="86"/>
      <c r="F420" s="50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9"/>
      <c r="AR420" s="50"/>
      <c r="AS420" s="50"/>
      <c r="AT420" s="50"/>
      <c r="AU420" s="50"/>
      <c r="AV420" s="49"/>
      <c r="AW420" s="50"/>
      <c r="AX420" s="50"/>
      <c r="AY420" s="50"/>
    </row>
    <row r="421" spans="1:51" ht="15.75" x14ac:dyDescent="0.25">
      <c r="A421" s="51"/>
      <c r="B421" s="51"/>
      <c r="C421" s="51"/>
      <c r="D421" s="50"/>
      <c r="E421" s="86"/>
      <c r="F421" s="50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9"/>
      <c r="AR421" s="50"/>
      <c r="AS421" s="50"/>
      <c r="AT421" s="50"/>
      <c r="AU421" s="50"/>
      <c r="AV421" s="49"/>
      <c r="AW421" s="50"/>
      <c r="AX421" s="50"/>
      <c r="AY421" s="50"/>
    </row>
    <row r="422" spans="1:51" ht="15.75" x14ac:dyDescent="0.25">
      <c r="A422" s="51"/>
      <c r="B422" s="51"/>
      <c r="C422" s="51"/>
      <c r="D422" s="50"/>
      <c r="E422" s="86"/>
      <c r="F422" s="50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9"/>
      <c r="AR422" s="50"/>
      <c r="AS422" s="50"/>
      <c r="AT422" s="50"/>
      <c r="AU422" s="50"/>
      <c r="AV422" s="49"/>
      <c r="AW422" s="50"/>
      <c r="AX422" s="50"/>
      <c r="AY422" s="50"/>
    </row>
    <row r="423" spans="1:51" ht="15.75" x14ac:dyDescent="0.25">
      <c r="A423" s="51"/>
      <c r="B423" s="51"/>
      <c r="C423" s="51"/>
      <c r="D423" s="50"/>
      <c r="E423" s="86"/>
      <c r="F423" s="50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9"/>
      <c r="AR423" s="50"/>
      <c r="AS423" s="50"/>
      <c r="AT423" s="50"/>
      <c r="AU423" s="50"/>
      <c r="AV423" s="49"/>
      <c r="AW423" s="50"/>
      <c r="AX423" s="50"/>
      <c r="AY423" s="50"/>
    </row>
    <row r="424" spans="1:51" ht="15.75" x14ac:dyDescent="0.25">
      <c r="A424" s="51"/>
      <c r="B424" s="51"/>
      <c r="C424" s="51"/>
      <c r="D424" s="50"/>
      <c r="E424" s="86"/>
      <c r="F424" s="50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9"/>
      <c r="AR424" s="50"/>
      <c r="AS424" s="50"/>
      <c r="AT424" s="50"/>
      <c r="AU424" s="50"/>
      <c r="AV424" s="49"/>
      <c r="AW424" s="50"/>
      <c r="AX424" s="50"/>
      <c r="AY424" s="50"/>
    </row>
    <row r="425" spans="1:51" ht="15.75" x14ac:dyDescent="0.25">
      <c r="A425" s="51"/>
      <c r="B425" s="51"/>
      <c r="C425" s="51"/>
      <c r="D425" s="50"/>
      <c r="E425" s="86"/>
      <c r="F425" s="50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9"/>
      <c r="AR425" s="50"/>
      <c r="AS425" s="50"/>
      <c r="AT425" s="50"/>
      <c r="AU425" s="50"/>
      <c r="AV425" s="49"/>
      <c r="AW425" s="50"/>
      <c r="AX425" s="50"/>
      <c r="AY425" s="50"/>
    </row>
    <row r="426" spans="1:51" ht="15.75" x14ac:dyDescent="0.25">
      <c r="A426" s="51"/>
      <c r="B426" s="51"/>
      <c r="C426" s="51"/>
      <c r="D426" s="50"/>
      <c r="E426" s="86"/>
      <c r="F426" s="50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9"/>
      <c r="AR426" s="50"/>
      <c r="AS426" s="50"/>
      <c r="AT426" s="50"/>
      <c r="AU426" s="50"/>
      <c r="AV426" s="49"/>
      <c r="AW426" s="50"/>
      <c r="AX426" s="50"/>
      <c r="AY426" s="50"/>
    </row>
    <row r="427" spans="1:51" ht="15.75" x14ac:dyDescent="0.25">
      <c r="A427" s="51"/>
      <c r="B427" s="51"/>
      <c r="C427" s="51"/>
      <c r="D427" s="50"/>
      <c r="E427" s="86"/>
      <c r="F427" s="50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9"/>
      <c r="AR427" s="50"/>
      <c r="AS427" s="50"/>
      <c r="AT427" s="50"/>
      <c r="AU427" s="50"/>
      <c r="AV427" s="49"/>
      <c r="AW427" s="50"/>
      <c r="AX427" s="50"/>
      <c r="AY427" s="50"/>
    </row>
    <row r="428" spans="1:51" ht="15.75" x14ac:dyDescent="0.25">
      <c r="A428" s="51"/>
      <c r="B428" s="51"/>
      <c r="C428" s="51"/>
      <c r="D428" s="50"/>
      <c r="E428" s="86"/>
      <c r="F428" s="50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9"/>
      <c r="AR428" s="50"/>
      <c r="AS428" s="50"/>
      <c r="AT428" s="50"/>
      <c r="AU428" s="50"/>
      <c r="AV428" s="49"/>
      <c r="AW428" s="50"/>
      <c r="AX428" s="50"/>
      <c r="AY428" s="50"/>
    </row>
    <row r="429" spans="1:51" ht="15.75" x14ac:dyDescent="0.25">
      <c r="A429" s="51"/>
      <c r="B429" s="51"/>
      <c r="C429" s="51"/>
      <c r="D429" s="50"/>
      <c r="E429" s="86"/>
      <c r="F429" s="50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9"/>
      <c r="AR429" s="50"/>
      <c r="AS429" s="50"/>
      <c r="AT429" s="50"/>
      <c r="AU429" s="50"/>
      <c r="AV429" s="49"/>
      <c r="AW429" s="50"/>
      <c r="AX429" s="50"/>
      <c r="AY429" s="50"/>
    </row>
    <row r="430" spans="1:51" ht="15.75" x14ac:dyDescent="0.25">
      <c r="A430" s="51"/>
      <c r="B430" s="51"/>
      <c r="C430" s="51"/>
      <c r="D430" s="50"/>
      <c r="E430" s="86"/>
      <c r="F430" s="50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9"/>
      <c r="AR430" s="50"/>
      <c r="AS430" s="50"/>
      <c r="AT430" s="50"/>
      <c r="AU430" s="50"/>
      <c r="AV430" s="49"/>
      <c r="AW430" s="50"/>
      <c r="AX430" s="50"/>
      <c r="AY430" s="50"/>
    </row>
    <row r="431" spans="1:51" ht="15.75" x14ac:dyDescent="0.25">
      <c r="A431" s="51"/>
      <c r="B431" s="51"/>
      <c r="C431" s="51"/>
      <c r="D431" s="50"/>
      <c r="E431" s="86"/>
      <c r="F431" s="50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9"/>
      <c r="AR431" s="50"/>
      <c r="AS431" s="50"/>
      <c r="AT431" s="50"/>
      <c r="AU431" s="50"/>
      <c r="AV431" s="49"/>
      <c r="AW431" s="50"/>
      <c r="AX431" s="50"/>
      <c r="AY431" s="50"/>
    </row>
    <row r="432" spans="1:51" ht="15.75" x14ac:dyDescent="0.25">
      <c r="A432" s="51"/>
      <c r="B432" s="51"/>
      <c r="C432" s="51"/>
      <c r="D432" s="50"/>
      <c r="E432" s="86"/>
      <c r="F432" s="50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9"/>
      <c r="AR432" s="50"/>
      <c r="AS432" s="50"/>
      <c r="AT432" s="50"/>
      <c r="AU432" s="50"/>
      <c r="AV432" s="49"/>
      <c r="AW432" s="50"/>
      <c r="AX432" s="50"/>
      <c r="AY432" s="50"/>
    </row>
    <row r="433" spans="1:51" ht="15.75" x14ac:dyDescent="0.25">
      <c r="A433" s="51"/>
      <c r="B433" s="51"/>
      <c r="C433" s="51"/>
      <c r="D433" s="50"/>
      <c r="E433" s="86"/>
      <c r="F433" s="50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9"/>
      <c r="AR433" s="50"/>
      <c r="AS433" s="50"/>
      <c r="AT433" s="50"/>
      <c r="AU433" s="50"/>
      <c r="AV433" s="49"/>
      <c r="AW433" s="50"/>
      <c r="AX433" s="50"/>
      <c r="AY433" s="50"/>
    </row>
    <row r="434" spans="1:51" ht="15.75" x14ac:dyDescent="0.25">
      <c r="A434" s="51"/>
      <c r="B434" s="51"/>
      <c r="C434" s="51"/>
      <c r="D434" s="50"/>
      <c r="E434" s="86"/>
      <c r="F434" s="50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9"/>
      <c r="AR434" s="50"/>
      <c r="AS434" s="50"/>
      <c r="AT434" s="50"/>
      <c r="AU434" s="50"/>
      <c r="AV434" s="49"/>
      <c r="AW434" s="50"/>
      <c r="AX434" s="50"/>
      <c r="AY434" s="50"/>
    </row>
    <row r="435" spans="1:51" ht="15.75" x14ac:dyDescent="0.25">
      <c r="A435" s="51"/>
      <c r="B435" s="51"/>
      <c r="C435" s="51"/>
      <c r="D435" s="50"/>
      <c r="E435" s="86"/>
      <c r="F435" s="50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9"/>
      <c r="AR435" s="50"/>
      <c r="AS435" s="50"/>
      <c r="AT435" s="50"/>
      <c r="AU435" s="50"/>
      <c r="AV435" s="49"/>
      <c r="AW435" s="50"/>
      <c r="AX435" s="50"/>
      <c r="AY435" s="50"/>
    </row>
    <row r="436" spans="1:51" ht="15.75" x14ac:dyDescent="0.25">
      <c r="A436" s="51"/>
      <c r="B436" s="51"/>
      <c r="C436" s="51"/>
      <c r="D436" s="50"/>
      <c r="E436" s="86"/>
      <c r="F436" s="50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9"/>
      <c r="AR436" s="50"/>
      <c r="AS436" s="50"/>
      <c r="AT436" s="50"/>
      <c r="AU436" s="50"/>
      <c r="AV436" s="49"/>
      <c r="AW436" s="50"/>
      <c r="AX436" s="50"/>
      <c r="AY436" s="50"/>
    </row>
    <row r="437" spans="1:51" ht="15.75" x14ac:dyDescent="0.25">
      <c r="A437" s="51"/>
      <c r="B437" s="51"/>
      <c r="C437" s="51"/>
      <c r="D437" s="50"/>
      <c r="E437" s="86"/>
      <c r="F437" s="50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9"/>
      <c r="AR437" s="50"/>
      <c r="AS437" s="50"/>
      <c r="AT437" s="50"/>
      <c r="AU437" s="50"/>
      <c r="AV437" s="49"/>
      <c r="AW437" s="50"/>
      <c r="AX437" s="50"/>
      <c r="AY437" s="50"/>
    </row>
    <row r="438" spans="1:51" ht="15.75" x14ac:dyDescent="0.25">
      <c r="A438" s="51"/>
      <c r="B438" s="51"/>
      <c r="C438" s="51"/>
      <c r="D438" s="50"/>
      <c r="E438" s="86"/>
      <c r="F438" s="50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9"/>
      <c r="AR438" s="50"/>
      <c r="AS438" s="50"/>
      <c r="AT438" s="50"/>
      <c r="AU438" s="50"/>
      <c r="AV438" s="49"/>
      <c r="AW438" s="50"/>
      <c r="AX438" s="50"/>
      <c r="AY438" s="50"/>
    </row>
    <row r="439" spans="1:51" ht="15.75" x14ac:dyDescent="0.25">
      <c r="A439" s="51"/>
      <c r="B439" s="51"/>
      <c r="C439" s="51"/>
      <c r="D439" s="50"/>
      <c r="E439" s="86"/>
      <c r="F439" s="50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9"/>
      <c r="AR439" s="50"/>
      <c r="AS439" s="50"/>
      <c r="AT439" s="50"/>
      <c r="AU439" s="50"/>
      <c r="AV439" s="49"/>
      <c r="AW439" s="50"/>
      <c r="AX439" s="50"/>
      <c r="AY439" s="50"/>
    </row>
    <row r="440" spans="1:51" ht="15.75" x14ac:dyDescent="0.25">
      <c r="A440" s="51"/>
      <c r="B440" s="51"/>
      <c r="C440" s="51"/>
      <c r="D440" s="50"/>
      <c r="E440" s="86"/>
      <c r="F440" s="50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9"/>
      <c r="AR440" s="50"/>
      <c r="AS440" s="50"/>
      <c r="AT440" s="50"/>
      <c r="AU440" s="50"/>
      <c r="AV440" s="49"/>
      <c r="AW440" s="50"/>
      <c r="AX440" s="50"/>
      <c r="AY440" s="50"/>
    </row>
    <row r="441" spans="1:51" ht="15.75" x14ac:dyDescent="0.25">
      <c r="A441" s="51"/>
      <c r="B441" s="51"/>
      <c r="C441" s="51"/>
      <c r="D441" s="50"/>
      <c r="E441" s="86"/>
      <c r="F441" s="50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9"/>
      <c r="AR441" s="50"/>
      <c r="AS441" s="50"/>
      <c r="AT441" s="50"/>
      <c r="AU441" s="50"/>
      <c r="AV441" s="49"/>
      <c r="AW441" s="50"/>
      <c r="AX441" s="50"/>
      <c r="AY441" s="50"/>
    </row>
    <row r="442" spans="1:51" ht="15.75" x14ac:dyDescent="0.25">
      <c r="A442" s="51"/>
      <c r="B442" s="51"/>
      <c r="C442" s="51"/>
      <c r="D442" s="50"/>
      <c r="E442" s="86"/>
      <c r="F442" s="50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9"/>
      <c r="AR442" s="50"/>
      <c r="AS442" s="50"/>
      <c r="AT442" s="50"/>
      <c r="AU442" s="50"/>
      <c r="AV442" s="49"/>
      <c r="AW442" s="50"/>
      <c r="AX442" s="50"/>
      <c r="AY442" s="50"/>
    </row>
    <row r="443" spans="1:51" ht="15.75" x14ac:dyDescent="0.25">
      <c r="A443" s="51"/>
      <c r="B443" s="51"/>
      <c r="C443" s="51"/>
      <c r="D443" s="50"/>
      <c r="E443" s="86"/>
      <c r="F443" s="50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9"/>
      <c r="AR443" s="50"/>
      <c r="AS443" s="50"/>
      <c r="AT443" s="50"/>
      <c r="AU443" s="50"/>
      <c r="AV443" s="49"/>
      <c r="AW443" s="50"/>
      <c r="AX443" s="50"/>
      <c r="AY443" s="50"/>
    </row>
    <row r="444" spans="1:51" ht="15.75" x14ac:dyDescent="0.25">
      <c r="A444" s="51"/>
      <c r="B444" s="51"/>
      <c r="C444" s="51"/>
      <c r="D444" s="50"/>
      <c r="E444" s="86"/>
      <c r="F444" s="50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9"/>
      <c r="AR444" s="50"/>
      <c r="AS444" s="50"/>
      <c r="AT444" s="50"/>
      <c r="AU444" s="50"/>
      <c r="AV444" s="49"/>
      <c r="AW444" s="50"/>
      <c r="AX444" s="50"/>
      <c r="AY444" s="50"/>
    </row>
    <row r="445" spans="1:51" ht="15.75" x14ac:dyDescent="0.25">
      <c r="A445" s="51"/>
      <c r="B445" s="51"/>
      <c r="C445" s="51"/>
      <c r="D445" s="50"/>
      <c r="E445" s="86"/>
      <c r="F445" s="50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9"/>
      <c r="AR445" s="50"/>
      <c r="AS445" s="50"/>
      <c r="AT445" s="50"/>
      <c r="AU445" s="50"/>
      <c r="AV445" s="49"/>
      <c r="AW445" s="50"/>
      <c r="AX445" s="50"/>
      <c r="AY445" s="50"/>
    </row>
    <row r="446" spans="1:51" ht="15.75" x14ac:dyDescent="0.25">
      <c r="A446" s="51"/>
      <c r="B446" s="51"/>
      <c r="C446" s="51"/>
      <c r="D446" s="50"/>
      <c r="E446" s="86"/>
      <c r="F446" s="50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9"/>
      <c r="AR446" s="50"/>
      <c r="AS446" s="50"/>
      <c r="AT446" s="50"/>
      <c r="AU446" s="50"/>
      <c r="AV446" s="49"/>
      <c r="AW446" s="50"/>
      <c r="AX446" s="50"/>
      <c r="AY446" s="50"/>
    </row>
    <row r="447" spans="1:51" ht="15.75" x14ac:dyDescent="0.25">
      <c r="A447" s="51"/>
      <c r="B447" s="51"/>
      <c r="C447" s="51"/>
      <c r="D447" s="50"/>
      <c r="E447" s="86"/>
      <c r="F447" s="50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9"/>
      <c r="AR447" s="50"/>
      <c r="AS447" s="50"/>
      <c r="AT447" s="50"/>
      <c r="AU447" s="50"/>
      <c r="AV447" s="49"/>
      <c r="AW447" s="50"/>
      <c r="AX447" s="50"/>
      <c r="AY447" s="50"/>
    </row>
    <row r="448" spans="1:51" ht="15.75" x14ac:dyDescent="0.25">
      <c r="A448" s="51"/>
      <c r="B448" s="51"/>
      <c r="C448" s="51"/>
      <c r="D448" s="50"/>
      <c r="E448" s="86"/>
      <c r="F448" s="50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9"/>
      <c r="AR448" s="50"/>
      <c r="AS448" s="50"/>
      <c r="AT448" s="50"/>
      <c r="AU448" s="50"/>
      <c r="AV448" s="49"/>
      <c r="AW448" s="50"/>
      <c r="AX448" s="50"/>
      <c r="AY448" s="50"/>
    </row>
    <row r="449" spans="1:51" ht="15.75" x14ac:dyDescent="0.25">
      <c r="A449" s="51"/>
      <c r="B449" s="51"/>
      <c r="C449" s="51"/>
      <c r="D449" s="50"/>
      <c r="E449" s="86"/>
      <c r="F449" s="50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9"/>
      <c r="AR449" s="50"/>
      <c r="AS449" s="50"/>
      <c r="AT449" s="50"/>
      <c r="AU449" s="50"/>
      <c r="AV449" s="49"/>
      <c r="AW449" s="50"/>
      <c r="AX449" s="50"/>
      <c r="AY449" s="50"/>
    </row>
    <row r="450" spans="1:51" ht="15.75" x14ac:dyDescent="0.25">
      <c r="A450" s="51"/>
      <c r="B450" s="51"/>
      <c r="C450" s="51"/>
      <c r="D450" s="50"/>
      <c r="E450" s="86"/>
      <c r="F450" s="50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9"/>
      <c r="AR450" s="50"/>
      <c r="AS450" s="50"/>
      <c r="AT450" s="50"/>
      <c r="AU450" s="50"/>
      <c r="AV450" s="49"/>
      <c r="AW450" s="50"/>
      <c r="AX450" s="50"/>
      <c r="AY450" s="50"/>
    </row>
    <row r="451" spans="1:51" ht="15.75" x14ac:dyDescent="0.25">
      <c r="A451" s="51"/>
      <c r="B451" s="51"/>
      <c r="C451" s="51"/>
      <c r="D451" s="50"/>
      <c r="E451" s="86"/>
      <c r="F451" s="50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9"/>
      <c r="AR451" s="50"/>
      <c r="AS451" s="50"/>
      <c r="AT451" s="50"/>
      <c r="AU451" s="50"/>
      <c r="AV451" s="49"/>
      <c r="AW451" s="50"/>
      <c r="AX451" s="50"/>
      <c r="AY451" s="50"/>
    </row>
    <row r="452" spans="1:51" ht="15.75" x14ac:dyDescent="0.25">
      <c r="A452" s="51"/>
      <c r="B452" s="51"/>
      <c r="C452" s="51"/>
      <c r="D452" s="50"/>
      <c r="E452" s="86"/>
      <c r="F452" s="50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9"/>
      <c r="AR452" s="50"/>
      <c r="AS452" s="50"/>
      <c r="AT452" s="50"/>
      <c r="AU452" s="50"/>
      <c r="AV452" s="49"/>
      <c r="AW452" s="50"/>
      <c r="AX452" s="50"/>
      <c r="AY452" s="50"/>
    </row>
    <row r="453" spans="1:51" ht="15.75" x14ac:dyDescent="0.25">
      <c r="A453" s="51"/>
      <c r="B453" s="51"/>
      <c r="C453" s="51"/>
      <c r="D453" s="50"/>
      <c r="E453" s="86"/>
      <c r="F453" s="50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9"/>
      <c r="AR453" s="50"/>
      <c r="AS453" s="50"/>
      <c r="AT453" s="50"/>
      <c r="AU453" s="50"/>
      <c r="AV453" s="49"/>
      <c r="AW453" s="50"/>
      <c r="AX453" s="50"/>
      <c r="AY453" s="50"/>
    </row>
    <row r="454" spans="1:51" ht="15.75" x14ac:dyDescent="0.25">
      <c r="A454" s="51"/>
      <c r="B454" s="51"/>
      <c r="C454" s="51"/>
      <c r="D454" s="50"/>
      <c r="E454" s="86"/>
      <c r="F454" s="50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9"/>
      <c r="AR454" s="50"/>
      <c r="AS454" s="50"/>
      <c r="AT454" s="50"/>
      <c r="AU454" s="50"/>
      <c r="AV454" s="49"/>
      <c r="AW454" s="50"/>
      <c r="AX454" s="50"/>
      <c r="AY454" s="50"/>
    </row>
    <row r="455" spans="1:51" ht="15.75" x14ac:dyDescent="0.25">
      <c r="A455" s="51"/>
      <c r="B455" s="51"/>
      <c r="C455" s="51"/>
      <c r="D455" s="50"/>
      <c r="E455" s="86"/>
      <c r="F455" s="50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9"/>
      <c r="AR455" s="50"/>
      <c r="AS455" s="50"/>
      <c r="AT455" s="50"/>
      <c r="AU455" s="50"/>
      <c r="AV455" s="49"/>
      <c r="AW455" s="50"/>
      <c r="AX455" s="50"/>
      <c r="AY455" s="50"/>
    </row>
    <row r="456" spans="1:51" ht="15.75" x14ac:dyDescent="0.25">
      <c r="A456" s="51"/>
      <c r="B456" s="51"/>
      <c r="C456" s="51"/>
      <c r="D456" s="50"/>
      <c r="E456" s="86"/>
      <c r="F456" s="50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9"/>
      <c r="AR456" s="50"/>
      <c r="AS456" s="50"/>
      <c r="AT456" s="50"/>
      <c r="AU456" s="50"/>
      <c r="AV456" s="49"/>
      <c r="AW456" s="50"/>
      <c r="AX456" s="50"/>
      <c r="AY456" s="50"/>
    </row>
    <row r="457" spans="1:51" ht="15.75" x14ac:dyDescent="0.25">
      <c r="A457" s="51"/>
      <c r="B457" s="51"/>
      <c r="C457" s="51"/>
      <c r="D457" s="50"/>
      <c r="E457" s="86"/>
      <c r="F457" s="50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9"/>
      <c r="AR457" s="50"/>
      <c r="AS457" s="50"/>
      <c r="AT457" s="50"/>
      <c r="AU457" s="50"/>
      <c r="AV457" s="49"/>
      <c r="AW457" s="50"/>
      <c r="AX457" s="50"/>
      <c r="AY457" s="50"/>
    </row>
    <row r="458" spans="1:51" ht="15.75" x14ac:dyDescent="0.25">
      <c r="A458" s="51"/>
      <c r="B458" s="51"/>
      <c r="C458" s="51"/>
      <c r="D458" s="50"/>
      <c r="E458" s="86"/>
      <c r="F458" s="50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9"/>
      <c r="AR458" s="50"/>
      <c r="AS458" s="50"/>
      <c r="AT458" s="50"/>
      <c r="AU458" s="50"/>
      <c r="AV458" s="49"/>
      <c r="AW458" s="50"/>
      <c r="AX458" s="50"/>
      <c r="AY458" s="50"/>
    </row>
    <row r="459" spans="1:51" ht="15.75" x14ac:dyDescent="0.25">
      <c r="A459" s="51"/>
      <c r="B459" s="51"/>
      <c r="C459" s="51"/>
      <c r="D459" s="50"/>
      <c r="E459" s="86"/>
      <c r="F459" s="50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9"/>
      <c r="AR459" s="50"/>
      <c r="AS459" s="50"/>
      <c r="AT459" s="50"/>
      <c r="AU459" s="50"/>
      <c r="AV459" s="49"/>
      <c r="AW459" s="50"/>
      <c r="AX459" s="50"/>
      <c r="AY459" s="50"/>
    </row>
    <row r="460" spans="1:51" ht="15.75" x14ac:dyDescent="0.25">
      <c r="A460" s="51"/>
      <c r="B460" s="51"/>
      <c r="C460" s="51"/>
      <c r="D460" s="50"/>
      <c r="E460" s="86"/>
      <c r="F460" s="50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9"/>
      <c r="AR460" s="50"/>
      <c r="AS460" s="50"/>
      <c r="AT460" s="50"/>
      <c r="AU460" s="50"/>
      <c r="AV460" s="49"/>
      <c r="AW460" s="50"/>
      <c r="AX460" s="50"/>
      <c r="AY460" s="50"/>
    </row>
    <row r="461" spans="1:51" ht="15.75" x14ac:dyDescent="0.25">
      <c r="A461" s="51"/>
      <c r="B461" s="51"/>
      <c r="C461" s="51"/>
      <c r="D461" s="50"/>
      <c r="E461" s="86"/>
      <c r="F461" s="50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9"/>
      <c r="AR461" s="50"/>
      <c r="AS461" s="50"/>
      <c r="AT461" s="50"/>
      <c r="AU461" s="50"/>
      <c r="AV461" s="49"/>
      <c r="AW461" s="50"/>
      <c r="AX461" s="50"/>
      <c r="AY461" s="50"/>
    </row>
    <row r="462" spans="1:51" ht="15.75" x14ac:dyDescent="0.25">
      <c r="A462" s="51"/>
      <c r="B462" s="51"/>
      <c r="C462" s="51"/>
      <c r="D462" s="50"/>
      <c r="E462" s="86"/>
      <c r="F462" s="50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9"/>
      <c r="AR462" s="50"/>
      <c r="AS462" s="50"/>
      <c r="AT462" s="50"/>
      <c r="AU462" s="50"/>
      <c r="AV462" s="49"/>
      <c r="AW462" s="50"/>
      <c r="AX462" s="50"/>
      <c r="AY462" s="50"/>
    </row>
    <row r="463" spans="1:51" ht="15.75" x14ac:dyDescent="0.25">
      <c r="A463" s="51"/>
      <c r="B463" s="51"/>
      <c r="C463" s="51"/>
      <c r="D463" s="50"/>
      <c r="E463" s="86"/>
      <c r="F463" s="50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9"/>
      <c r="AR463" s="50"/>
      <c r="AS463" s="50"/>
      <c r="AT463" s="50"/>
      <c r="AU463" s="50"/>
      <c r="AV463" s="49"/>
      <c r="AW463" s="50"/>
      <c r="AX463" s="50"/>
      <c r="AY463" s="50"/>
    </row>
    <row r="464" spans="1:51" ht="15.75" x14ac:dyDescent="0.25">
      <c r="A464" s="51"/>
      <c r="B464" s="51"/>
      <c r="C464" s="51"/>
      <c r="D464" s="50"/>
      <c r="E464" s="86"/>
      <c r="F464" s="50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9"/>
      <c r="AR464" s="50"/>
      <c r="AS464" s="50"/>
      <c r="AT464" s="50"/>
      <c r="AU464" s="50"/>
      <c r="AV464" s="49"/>
      <c r="AW464" s="50"/>
      <c r="AX464" s="50"/>
      <c r="AY464" s="50"/>
    </row>
    <row r="465" spans="1:51" ht="15.75" x14ac:dyDescent="0.25">
      <c r="A465" s="51"/>
      <c r="B465" s="51"/>
      <c r="C465" s="51"/>
      <c r="D465" s="50"/>
      <c r="E465" s="86"/>
      <c r="F465" s="50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9"/>
      <c r="AR465" s="50"/>
      <c r="AS465" s="50"/>
      <c r="AT465" s="50"/>
      <c r="AU465" s="50"/>
      <c r="AV465" s="49"/>
      <c r="AW465" s="50"/>
      <c r="AX465" s="50"/>
      <c r="AY465" s="50"/>
    </row>
    <row r="466" spans="1:51" ht="15.75" x14ac:dyDescent="0.25">
      <c r="A466" s="51"/>
      <c r="B466" s="51"/>
      <c r="C466" s="51"/>
      <c r="D466" s="50"/>
      <c r="E466" s="86"/>
      <c r="F466" s="50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9"/>
      <c r="AR466" s="50"/>
      <c r="AS466" s="50"/>
      <c r="AT466" s="50"/>
      <c r="AU466" s="50"/>
      <c r="AV466" s="49"/>
      <c r="AW466" s="50"/>
      <c r="AX466" s="50"/>
      <c r="AY466" s="50"/>
    </row>
    <row r="467" spans="1:51" ht="15.75" x14ac:dyDescent="0.25">
      <c r="A467" s="51"/>
      <c r="B467" s="51"/>
      <c r="C467" s="51"/>
      <c r="D467" s="50"/>
      <c r="E467" s="86"/>
      <c r="F467" s="50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9"/>
      <c r="AR467" s="50"/>
      <c r="AS467" s="50"/>
      <c r="AT467" s="50"/>
      <c r="AU467" s="50"/>
      <c r="AV467" s="49"/>
      <c r="AW467" s="50"/>
      <c r="AX467" s="50"/>
      <c r="AY467" s="50"/>
    </row>
    <row r="468" spans="1:51" ht="15.75" x14ac:dyDescent="0.25">
      <c r="A468" s="51"/>
      <c r="B468" s="51"/>
      <c r="C468" s="51"/>
      <c r="D468" s="50"/>
      <c r="E468" s="86"/>
      <c r="F468" s="50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9"/>
      <c r="AR468" s="50"/>
      <c r="AS468" s="50"/>
      <c r="AT468" s="50"/>
      <c r="AU468" s="50"/>
      <c r="AV468" s="49"/>
      <c r="AW468" s="50"/>
      <c r="AX468" s="50"/>
      <c r="AY468" s="50"/>
    </row>
    <row r="469" spans="1:51" ht="15.75" x14ac:dyDescent="0.25">
      <c r="A469" s="51"/>
      <c r="B469" s="51"/>
      <c r="C469" s="51"/>
      <c r="D469" s="50"/>
      <c r="E469" s="86"/>
      <c r="F469" s="50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9"/>
      <c r="AR469" s="50"/>
      <c r="AS469" s="50"/>
      <c r="AT469" s="50"/>
      <c r="AU469" s="50"/>
      <c r="AV469" s="49"/>
      <c r="AW469" s="50"/>
      <c r="AX469" s="50"/>
      <c r="AY469" s="50"/>
    </row>
    <row r="470" spans="1:51" ht="15.75" x14ac:dyDescent="0.25">
      <c r="A470" s="51"/>
      <c r="B470" s="51"/>
      <c r="C470" s="51"/>
      <c r="D470" s="50"/>
      <c r="E470" s="86"/>
      <c r="F470" s="50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9"/>
      <c r="AR470" s="50"/>
      <c r="AS470" s="50"/>
      <c r="AT470" s="50"/>
      <c r="AU470" s="50"/>
      <c r="AV470" s="49"/>
      <c r="AW470" s="50"/>
      <c r="AX470" s="50"/>
      <c r="AY470" s="50"/>
    </row>
    <row r="471" spans="1:51" ht="15.75" x14ac:dyDescent="0.25">
      <c r="A471" s="51"/>
      <c r="B471" s="51"/>
      <c r="C471" s="51"/>
      <c r="D471" s="50"/>
      <c r="E471" s="86"/>
      <c r="F471" s="50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9"/>
      <c r="AR471" s="50"/>
      <c r="AS471" s="50"/>
      <c r="AT471" s="50"/>
      <c r="AU471" s="50"/>
      <c r="AV471" s="49"/>
      <c r="AW471" s="50"/>
      <c r="AX471" s="50"/>
      <c r="AY471" s="50"/>
    </row>
    <row r="472" spans="1:51" ht="15.75" x14ac:dyDescent="0.25">
      <c r="A472" s="51"/>
      <c r="B472" s="51"/>
      <c r="C472" s="51"/>
      <c r="D472" s="50"/>
      <c r="E472" s="86"/>
      <c r="F472" s="50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9"/>
      <c r="AR472" s="50"/>
      <c r="AS472" s="50"/>
      <c r="AT472" s="50"/>
      <c r="AU472" s="50"/>
      <c r="AV472" s="49"/>
      <c r="AW472" s="50"/>
      <c r="AX472" s="50"/>
      <c r="AY472" s="50"/>
    </row>
    <row r="473" spans="1:51" ht="15.75" x14ac:dyDescent="0.25">
      <c r="A473" s="51"/>
      <c r="B473" s="51"/>
      <c r="C473" s="51"/>
      <c r="D473" s="50"/>
      <c r="E473" s="86"/>
      <c r="F473" s="50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9"/>
      <c r="AR473" s="50"/>
      <c r="AS473" s="50"/>
      <c r="AT473" s="50"/>
      <c r="AU473" s="50"/>
      <c r="AV473" s="49"/>
      <c r="AW473" s="50"/>
      <c r="AX473" s="50"/>
      <c r="AY473" s="50"/>
    </row>
    <row r="474" spans="1:51" ht="15.75" x14ac:dyDescent="0.25">
      <c r="A474" s="51"/>
      <c r="B474" s="51"/>
      <c r="C474" s="51"/>
      <c r="D474" s="50"/>
      <c r="E474" s="86"/>
      <c r="F474" s="50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9"/>
      <c r="AR474" s="50"/>
      <c r="AS474" s="50"/>
      <c r="AT474" s="50"/>
      <c r="AU474" s="50"/>
      <c r="AV474" s="49"/>
      <c r="AW474" s="50"/>
      <c r="AX474" s="50"/>
      <c r="AY474" s="50"/>
    </row>
    <row r="475" spans="1:51" ht="15.75" x14ac:dyDescent="0.25">
      <c r="A475" s="51"/>
      <c r="B475" s="51"/>
      <c r="C475" s="51"/>
      <c r="D475" s="50"/>
      <c r="E475" s="86"/>
      <c r="F475" s="50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9"/>
      <c r="AR475" s="50"/>
      <c r="AS475" s="50"/>
      <c r="AT475" s="50"/>
      <c r="AU475" s="50"/>
      <c r="AV475" s="49"/>
      <c r="AW475" s="50"/>
      <c r="AX475" s="50"/>
      <c r="AY475" s="50"/>
    </row>
    <row r="476" spans="1:51" ht="15.75" x14ac:dyDescent="0.25">
      <c r="A476" s="51"/>
      <c r="B476" s="51"/>
      <c r="C476" s="51"/>
      <c r="D476" s="50"/>
      <c r="E476" s="86"/>
      <c r="F476" s="50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9"/>
      <c r="AR476" s="50"/>
      <c r="AS476" s="50"/>
      <c r="AT476" s="50"/>
      <c r="AU476" s="50"/>
      <c r="AV476" s="49"/>
      <c r="AW476" s="50"/>
      <c r="AX476" s="50"/>
      <c r="AY476" s="50"/>
    </row>
    <row r="477" spans="1:51" ht="15.75" x14ac:dyDescent="0.25">
      <c r="A477" s="51"/>
      <c r="B477" s="51"/>
      <c r="C477" s="51"/>
      <c r="D477" s="50"/>
      <c r="E477" s="86"/>
      <c r="F477" s="50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9"/>
      <c r="AR477" s="50"/>
      <c r="AS477" s="50"/>
      <c r="AT477" s="50"/>
      <c r="AU477" s="50"/>
      <c r="AV477" s="49"/>
      <c r="AW477" s="50"/>
      <c r="AX477" s="50"/>
      <c r="AY477" s="50"/>
    </row>
    <row r="478" spans="1:51" ht="15.75" x14ac:dyDescent="0.25">
      <c r="A478" s="51"/>
      <c r="B478" s="51"/>
      <c r="C478" s="51"/>
      <c r="D478" s="50"/>
      <c r="E478" s="86"/>
      <c r="F478" s="50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9"/>
      <c r="AR478" s="50"/>
      <c r="AS478" s="50"/>
      <c r="AT478" s="50"/>
      <c r="AU478" s="50"/>
      <c r="AV478" s="49"/>
      <c r="AW478" s="50"/>
      <c r="AX478" s="50"/>
      <c r="AY478" s="50"/>
    </row>
    <row r="479" spans="1:51" ht="15.75" x14ac:dyDescent="0.25">
      <c r="A479" s="51"/>
      <c r="B479" s="51"/>
      <c r="C479" s="51"/>
      <c r="D479" s="50"/>
      <c r="E479" s="86"/>
      <c r="F479" s="50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9"/>
      <c r="AR479" s="50"/>
      <c r="AS479" s="50"/>
      <c r="AT479" s="50"/>
      <c r="AU479" s="50"/>
      <c r="AV479" s="49"/>
      <c r="AW479" s="50"/>
      <c r="AX479" s="50"/>
      <c r="AY479" s="50"/>
    </row>
    <row r="480" spans="1:51" ht="15.75" x14ac:dyDescent="0.25">
      <c r="A480" s="51"/>
      <c r="B480" s="51"/>
      <c r="C480" s="51"/>
      <c r="D480" s="50"/>
      <c r="E480" s="86"/>
      <c r="F480" s="50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9"/>
      <c r="AR480" s="50"/>
      <c r="AS480" s="50"/>
      <c r="AT480" s="50"/>
      <c r="AU480" s="50"/>
      <c r="AV480" s="49"/>
      <c r="AW480" s="50"/>
      <c r="AX480" s="50"/>
      <c r="AY480" s="50"/>
    </row>
    <row r="481" spans="1:51" ht="15.75" x14ac:dyDescent="0.25">
      <c r="A481" s="51"/>
      <c r="B481" s="51"/>
      <c r="C481" s="51"/>
      <c r="D481" s="50"/>
      <c r="E481" s="86"/>
      <c r="F481" s="50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9"/>
      <c r="AR481" s="50"/>
      <c r="AS481" s="50"/>
      <c r="AT481" s="50"/>
      <c r="AU481" s="50"/>
      <c r="AV481" s="49"/>
      <c r="AW481" s="50"/>
      <c r="AX481" s="50"/>
      <c r="AY481" s="50"/>
    </row>
    <row r="482" spans="1:51" ht="15.75" x14ac:dyDescent="0.25">
      <c r="A482" s="51"/>
      <c r="B482" s="51"/>
      <c r="C482" s="51"/>
      <c r="D482" s="50"/>
      <c r="E482" s="86"/>
      <c r="F482" s="50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9"/>
      <c r="AR482" s="50"/>
      <c r="AS482" s="50"/>
      <c r="AT482" s="50"/>
      <c r="AU482" s="50"/>
      <c r="AV482" s="49"/>
      <c r="AW482" s="50"/>
      <c r="AX482" s="50"/>
      <c r="AY482" s="50"/>
    </row>
    <row r="483" spans="1:51" ht="15.75" x14ac:dyDescent="0.25">
      <c r="A483" s="51"/>
      <c r="B483" s="51"/>
      <c r="C483" s="51"/>
      <c r="D483" s="50"/>
      <c r="E483" s="86"/>
      <c r="F483" s="50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9"/>
      <c r="AR483" s="50"/>
      <c r="AS483" s="50"/>
      <c r="AT483" s="50"/>
      <c r="AU483" s="50"/>
      <c r="AV483" s="49"/>
      <c r="AW483" s="50"/>
      <c r="AX483" s="50"/>
      <c r="AY483" s="50"/>
    </row>
    <row r="484" spans="1:51" ht="15.75" x14ac:dyDescent="0.25">
      <c r="A484" s="51"/>
      <c r="B484" s="51"/>
      <c r="C484" s="51"/>
      <c r="D484" s="50"/>
      <c r="E484" s="86"/>
      <c r="F484" s="50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9"/>
      <c r="AR484" s="50"/>
      <c r="AS484" s="50"/>
      <c r="AT484" s="50"/>
      <c r="AU484" s="50"/>
      <c r="AV484" s="49"/>
      <c r="AW484" s="50"/>
      <c r="AX484" s="50"/>
      <c r="AY484" s="50"/>
    </row>
    <row r="485" spans="1:51" ht="15.75" x14ac:dyDescent="0.25">
      <c r="A485" s="51"/>
      <c r="B485" s="51"/>
      <c r="C485" s="51"/>
      <c r="D485" s="50"/>
      <c r="E485" s="86"/>
      <c r="F485" s="50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9"/>
      <c r="AR485" s="50"/>
      <c r="AS485" s="50"/>
      <c r="AT485" s="50"/>
      <c r="AU485" s="50"/>
      <c r="AV485" s="49"/>
      <c r="AW485" s="50"/>
      <c r="AX485" s="50"/>
      <c r="AY485" s="50"/>
    </row>
    <row r="486" spans="1:51" ht="15.75" x14ac:dyDescent="0.25">
      <c r="A486" s="51"/>
      <c r="B486" s="51"/>
      <c r="C486" s="51"/>
      <c r="D486" s="50"/>
      <c r="E486" s="86"/>
      <c r="F486" s="50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9"/>
      <c r="AR486" s="50"/>
      <c r="AS486" s="50"/>
      <c r="AT486" s="50"/>
      <c r="AU486" s="50"/>
      <c r="AV486" s="49"/>
      <c r="AW486" s="50"/>
      <c r="AX486" s="50"/>
      <c r="AY486" s="50"/>
    </row>
    <row r="487" spans="1:51" ht="15.75" x14ac:dyDescent="0.25">
      <c r="A487" s="51"/>
      <c r="B487" s="51"/>
      <c r="C487" s="51"/>
      <c r="D487" s="50"/>
      <c r="E487" s="86"/>
      <c r="F487" s="50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9"/>
      <c r="AR487" s="50"/>
      <c r="AS487" s="50"/>
      <c r="AT487" s="50"/>
      <c r="AU487" s="50"/>
      <c r="AV487" s="49"/>
      <c r="AW487" s="50"/>
      <c r="AX487" s="50"/>
      <c r="AY487" s="50"/>
    </row>
    <row r="488" spans="1:51" ht="15.75" x14ac:dyDescent="0.25">
      <c r="A488" s="51"/>
      <c r="B488" s="51"/>
      <c r="C488" s="51"/>
      <c r="D488" s="50"/>
      <c r="E488" s="86"/>
      <c r="F488" s="50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9"/>
      <c r="AR488" s="50"/>
      <c r="AS488" s="50"/>
      <c r="AT488" s="50"/>
      <c r="AU488" s="50"/>
      <c r="AV488" s="49"/>
      <c r="AW488" s="50"/>
      <c r="AX488" s="50"/>
      <c r="AY488" s="50"/>
    </row>
    <row r="489" spans="1:51" ht="15.75" x14ac:dyDescent="0.25">
      <c r="A489" s="51"/>
      <c r="B489" s="51"/>
      <c r="C489" s="51"/>
      <c r="D489" s="50"/>
      <c r="E489" s="86"/>
      <c r="F489" s="50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9"/>
      <c r="AR489" s="50"/>
      <c r="AS489" s="50"/>
      <c r="AT489" s="50"/>
      <c r="AU489" s="50"/>
      <c r="AV489" s="49"/>
      <c r="AW489" s="50"/>
      <c r="AX489" s="50"/>
      <c r="AY489" s="50"/>
    </row>
    <row r="490" spans="1:51" ht="15.75" x14ac:dyDescent="0.25">
      <c r="A490" s="51"/>
      <c r="B490" s="51"/>
      <c r="C490" s="51"/>
      <c r="D490" s="50"/>
      <c r="E490" s="86"/>
      <c r="F490" s="50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9"/>
      <c r="AR490" s="50"/>
      <c r="AS490" s="50"/>
      <c r="AT490" s="50"/>
      <c r="AU490" s="50"/>
      <c r="AV490" s="49"/>
      <c r="AW490" s="50"/>
      <c r="AX490" s="50"/>
      <c r="AY490" s="50"/>
    </row>
    <row r="491" spans="1:51" ht="15.75" x14ac:dyDescent="0.25">
      <c r="A491" s="51"/>
      <c r="B491" s="51"/>
      <c r="C491" s="51"/>
      <c r="D491" s="50"/>
      <c r="E491" s="86"/>
      <c r="F491" s="50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9"/>
      <c r="AR491" s="50"/>
      <c r="AS491" s="50"/>
      <c r="AT491" s="50"/>
      <c r="AU491" s="50"/>
      <c r="AV491" s="49"/>
      <c r="AW491" s="50"/>
      <c r="AX491" s="50"/>
      <c r="AY491" s="50"/>
    </row>
    <row r="492" spans="1:51" ht="15.75" x14ac:dyDescent="0.25">
      <c r="A492" s="51"/>
      <c r="B492" s="51"/>
      <c r="C492" s="51"/>
      <c r="D492" s="50"/>
      <c r="E492" s="86"/>
      <c r="F492" s="50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9"/>
      <c r="AR492" s="50"/>
      <c r="AS492" s="50"/>
      <c r="AT492" s="50"/>
      <c r="AU492" s="50"/>
      <c r="AV492" s="49"/>
      <c r="AW492" s="50"/>
      <c r="AX492" s="50"/>
      <c r="AY492" s="50"/>
    </row>
    <row r="493" spans="1:51" ht="15.75" x14ac:dyDescent="0.25">
      <c r="A493" s="51"/>
      <c r="B493" s="51"/>
      <c r="C493" s="51"/>
      <c r="D493" s="50"/>
      <c r="E493" s="86"/>
      <c r="F493" s="50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9"/>
      <c r="AR493" s="50"/>
      <c r="AS493" s="50"/>
      <c r="AT493" s="50"/>
      <c r="AU493" s="50"/>
      <c r="AV493" s="49"/>
      <c r="AW493" s="50"/>
      <c r="AX493" s="50"/>
      <c r="AY493" s="50"/>
    </row>
    <row r="494" spans="1:51" ht="15.75" x14ac:dyDescent="0.25">
      <c r="A494" s="51"/>
      <c r="B494" s="51"/>
      <c r="C494" s="51"/>
      <c r="D494" s="50"/>
      <c r="E494" s="86"/>
      <c r="F494" s="50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9"/>
      <c r="AR494" s="50"/>
      <c r="AS494" s="50"/>
      <c r="AT494" s="50"/>
      <c r="AU494" s="50"/>
      <c r="AV494" s="49"/>
      <c r="AW494" s="50"/>
      <c r="AX494" s="50"/>
      <c r="AY494" s="50"/>
    </row>
    <row r="495" spans="1:51" ht="15.75" x14ac:dyDescent="0.25">
      <c r="A495" s="51"/>
      <c r="B495" s="51"/>
      <c r="C495" s="51"/>
      <c r="D495" s="50"/>
      <c r="E495" s="86"/>
      <c r="F495" s="50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9"/>
      <c r="AR495" s="50"/>
      <c r="AS495" s="50"/>
      <c r="AT495" s="50"/>
      <c r="AU495" s="50"/>
      <c r="AV495" s="49"/>
      <c r="AW495" s="50"/>
      <c r="AX495" s="50"/>
      <c r="AY495" s="50"/>
    </row>
    <row r="496" spans="1:51" ht="15.75" x14ac:dyDescent="0.25">
      <c r="A496" s="51"/>
      <c r="B496" s="51"/>
      <c r="C496" s="51"/>
      <c r="D496" s="50"/>
      <c r="E496" s="86"/>
      <c r="F496" s="50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9"/>
      <c r="AR496" s="50"/>
      <c r="AS496" s="50"/>
      <c r="AT496" s="50"/>
      <c r="AU496" s="50"/>
      <c r="AV496" s="49"/>
      <c r="AW496" s="50"/>
      <c r="AX496" s="50"/>
      <c r="AY496" s="50"/>
    </row>
    <row r="497" spans="1:51" ht="15.75" x14ac:dyDescent="0.25">
      <c r="A497" s="51"/>
      <c r="B497" s="51"/>
      <c r="C497" s="51"/>
      <c r="D497" s="50"/>
      <c r="E497" s="86"/>
      <c r="F497" s="50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9"/>
      <c r="AR497" s="50"/>
      <c r="AS497" s="50"/>
      <c r="AT497" s="50"/>
      <c r="AU497" s="50"/>
      <c r="AV497" s="49"/>
      <c r="AW497" s="50"/>
      <c r="AX497" s="50"/>
      <c r="AY497" s="50"/>
    </row>
    <row r="498" spans="1:51" ht="15.75" x14ac:dyDescent="0.25">
      <c r="A498" s="51"/>
      <c r="B498" s="51"/>
      <c r="C498" s="51"/>
      <c r="D498" s="50"/>
      <c r="E498" s="86"/>
      <c r="F498" s="50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9"/>
      <c r="AR498" s="50"/>
      <c r="AS498" s="50"/>
      <c r="AT498" s="50"/>
      <c r="AU498" s="50"/>
      <c r="AV498" s="49"/>
      <c r="AW498" s="50"/>
      <c r="AX498" s="50"/>
      <c r="AY498" s="50"/>
    </row>
    <row r="499" spans="1:51" ht="15.75" x14ac:dyDescent="0.25">
      <c r="A499" s="51"/>
      <c r="B499" s="51"/>
      <c r="C499" s="51"/>
      <c r="D499" s="50"/>
      <c r="E499" s="86"/>
      <c r="F499" s="50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9"/>
      <c r="AR499" s="50"/>
      <c r="AS499" s="50"/>
      <c r="AT499" s="50"/>
      <c r="AU499" s="50"/>
      <c r="AV499" s="49"/>
      <c r="AW499" s="50"/>
      <c r="AX499" s="50"/>
      <c r="AY499" s="50"/>
    </row>
    <row r="500" spans="1:51" ht="15.75" x14ac:dyDescent="0.25">
      <c r="A500" s="51"/>
      <c r="B500" s="51"/>
      <c r="C500" s="51"/>
      <c r="D500" s="50"/>
      <c r="E500" s="86"/>
      <c r="F500" s="50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9"/>
      <c r="AR500" s="50"/>
      <c r="AS500" s="50"/>
      <c r="AT500" s="50"/>
      <c r="AU500" s="50"/>
      <c r="AV500" s="49"/>
      <c r="AW500" s="50"/>
      <c r="AX500" s="50"/>
      <c r="AY500" s="50"/>
    </row>
    <row r="501" spans="1:51" ht="15.75" x14ac:dyDescent="0.25">
      <c r="A501" s="51"/>
      <c r="B501" s="51"/>
      <c r="C501" s="51"/>
      <c r="D501" s="50"/>
      <c r="E501" s="86"/>
      <c r="F501" s="50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9"/>
      <c r="AR501" s="50"/>
      <c r="AS501" s="50"/>
      <c r="AT501" s="50"/>
      <c r="AU501" s="50"/>
      <c r="AV501" s="49"/>
      <c r="AW501" s="50"/>
      <c r="AX501" s="50"/>
      <c r="AY501" s="50"/>
    </row>
    <row r="502" spans="1:51" ht="15.75" x14ac:dyDescent="0.25">
      <c r="A502" s="51"/>
      <c r="B502" s="51"/>
      <c r="C502" s="51"/>
      <c r="D502" s="50"/>
      <c r="E502" s="86"/>
      <c r="F502" s="50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9"/>
      <c r="AR502" s="50"/>
      <c r="AS502" s="50"/>
      <c r="AT502" s="50"/>
      <c r="AU502" s="50"/>
      <c r="AV502" s="49"/>
      <c r="AW502" s="50"/>
      <c r="AX502" s="50"/>
      <c r="AY502" s="50"/>
    </row>
    <row r="503" spans="1:51" ht="15.75" x14ac:dyDescent="0.25">
      <c r="A503" s="51"/>
      <c r="B503" s="51"/>
      <c r="C503" s="51"/>
      <c r="D503" s="50"/>
      <c r="E503" s="86"/>
      <c r="F503" s="50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9"/>
      <c r="AR503" s="50"/>
      <c r="AS503" s="50"/>
      <c r="AT503" s="50"/>
      <c r="AU503" s="50"/>
      <c r="AV503" s="49"/>
      <c r="AW503" s="50"/>
      <c r="AX503" s="50"/>
      <c r="AY503" s="50"/>
    </row>
    <row r="504" spans="1:51" ht="15.75" x14ac:dyDescent="0.25">
      <c r="A504" s="51"/>
      <c r="B504" s="51"/>
      <c r="C504" s="51"/>
      <c r="D504" s="50"/>
      <c r="E504" s="86"/>
      <c r="F504" s="50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9"/>
      <c r="AR504" s="50"/>
      <c r="AS504" s="50"/>
      <c r="AT504" s="50"/>
      <c r="AU504" s="50"/>
      <c r="AV504" s="49"/>
      <c r="AW504" s="50"/>
      <c r="AX504" s="50"/>
      <c r="AY504" s="50"/>
    </row>
    <row r="505" spans="1:51" ht="15.75" x14ac:dyDescent="0.25">
      <c r="A505" s="51"/>
      <c r="B505" s="51"/>
      <c r="C505" s="51"/>
      <c r="D505" s="50"/>
      <c r="E505" s="86"/>
      <c r="F505" s="50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9"/>
      <c r="AR505" s="50"/>
      <c r="AS505" s="50"/>
      <c r="AT505" s="50"/>
      <c r="AU505" s="50"/>
      <c r="AV505" s="49"/>
      <c r="AW505" s="50"/>
      <c r="AX505" s="50"/>
      <c r="AY505" s="50"/>
    </row>
    <row r="506" spans="1:51" ht="15.75" x14ac:dyDescent="0.25">
      <c r="A506" s="51"/>
      <c r="B506" s="51"/>
      <c r="C506" s="51"/>
      <c r="D506" s="50"/>
      <c r="E506" s="86"/>
      <c r="F506" s="50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9"/>
      <c r="AR506" s="50"/>
      <c r="AS506" s="50"/>
      <c r="AT506" s="50"/>
      <c r="AU506" s="50"/>
      <c r="AV506" s="49"/>
      <c r="AW506" s="50"/>
      <c r="AX506" s="50"/>
      <c r="AY506" s="50"/>
    </row>
    <row r="507" spans="1:51" ht="15.75" x14ac:dyDescent="0.25">
      <c r="A507" s="51"/>
      <c r="B507" s="51"/>
      <c r="C507" s="51"/>
      <c r="D507" s="50"/>
      <c r="E507" s="86"/>
      <c r="F507" s="50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9"/>
      <c r="AR507" s="50"/>
      <c r="AS507" s="50"/>
      <c r="AT507" s="50"/>
      <c r="AU507" s="50"/>
      <c r="AV507" s="49"/>
      <c r="AW507" s="50"/>
      <c r="AX507" s="50"/>
      <c r="AY507" s="50"/>
    </row>
    <row r="508" spans="1:51" ht="15.75" x14ac:dyDescent="0.25">
      <c r="A508" s="51"/>
      <c r="B508" s="51"/>
      <c r="C508" s="51"/>
      <c r="D508" s="50"/>
      <c r="E508" s="86"/>
      <c r="F508" s="50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9"/>
      <c r="AR508" s="50"/>
      <c r="AS508" s="50"/>
      <c r="AT508" s="50"/>
      <c r="AU508" s="50"/>
      <c r="AV508" s="49"/>
      <c r="AW508" s="50"/>
      <c r="AX508" s="50"/>
      <c r="AY508" s="50"/>
    </row>
    <row r="509" spans="1:51" ht="15.75" x14ac:dyDescent="0.25">
      <c r="A509" s="51"/>
      <c r="B509" s="51"/>
      <c r="C509" s="51"/>
      <c r="D509" s="50"/>
      <c r="E509" s="86"/>
      <c r="F509" s="50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9"/>
      <c r="AR509" s="50"/>
      <c r="AS509" s="50"/>
      <c r="AT509" s="50"/>
      <c r="AU509" s="50"/>
      <c r="AV509" s="49"/>
      <c r="AW509" s="50"/>
      <c r="AX509" s="50"/>
      <c r="AY509" s="50"/>
    </row>
    <row r="510" spans="1:51" ht="15.75" x14ac:dyDescent="0.25">
      <c r="A510" s="51"/>
      <c r="B510" s="51"/>
      <c r="C510" s="51"/>
      <c r="D510" s="50"/>
      <c r="E510" s="86"/>
      <c r="F510" s="50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9"/>
      <c r="AR510" s="50"/>
      <c r="AS510" s="50"/>
      <c r="AT510" s="50"/>
      <c r="AU510" s="50"/>
      <c r="AV510" s="49"/>
      <c r="AW510" s="50"/>
      <c r="AX510" s="50"/>
      <c r="AY510" s="50"/>
    </row>
    <row r="511" spans="1:51" ht="15.75" x14ac:dyDescent="0.25">
      <c r="A511" s="51"/>
      <c r="B511" s="51"/>
      <c r="C511" s="51"/>
      <c r="D511" s="50"/>
      <c r="E511" s="86"/>
      <c r="F511" s="50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9"/>
      <c r="AR511" s="50"/>
      <c r="AS511" s="50"/>
      <c r="AT511" s="50"/>
      <c r="AU511" s="50"/>
      <c r="AV511" s="49"/>
      <c r="AW511" s="50"/>
      <c r="AX511" s="50"/>
      <c r="AY511" s="50"/>
    </row>
    <row r="512" spans="1:51" ht="15.75" x14ac:dyDescent="0.25">
      <c r="A512" s="51"/>
      <c r="B512" s="51"/>
      <c r="C512" s="51"/>
      <c r="D512" s="50"/>
      <c r="E512" s="86"/>
      <c r="F512" s="50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9"/>
      <c r="AR512" s="50"/>
      <c r="AS512" s="50"/>
      <c r="AT512" s="50"/>
      <c r="AU512" s="50"/>
      <c r="AV512" s="49"/>
      <c r="AW512" s="50"/>
      <c r="AX512" s="50"/>
      <c r="AY512" s="50"/>
    </row>
    <row r="513" spans="1:51" ht="15.75" x14ac:dyDescent="0.25">
      <c r="A513" s="51"/>
      <c r="B513" s="51"/>
      <c r="C513" s="51"/>
      <c r="D513" s="50"/>
      <c r="E513" s="86"/>
      <c r="F513" s="50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9"/>
      <c r="AR513" s="50"/>
      <c r="AS513" s="50"/>
      <c r="AT513" s="50"/>
      <c r="AU513" s="50"/>
      <c r="AV513" s="49"/>
      <c r="AW513" s="50"/>
      <c r="AX513" s="50"/>
      <c r="AY513" s="50"/>
    </row>
    <row r="514" spans="1:51" ht="15.75" x14ac:dyDescent="0.25">
      <c r="A514" s="51"/>
      <c r="B514" s="51"/>
      <c r="C514" s="51"/>
      <c r="D514" s="50"/>
      <c r="E514" s="86"/>
      <c r="F514" s="50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9"/>
      <c r="AR514" s="50"/>
      <c r="AS514" s="50"/>
      <c r="AT514" s="50"/>
      <c r="AU514" s="50"/>
      <c r="AV514" s="49"/>
      <c r="AW514" s="50"/>
      <c r="AX514" s="50"/>
      <c r="AY514" s="50"/>
    </row>
    <row r="515" spans="1:51" ht="15.75" x14ac:dyDescent="0.25">
      <c r="A515" s="51"/>
      <c r="B515" s="51"/>
      <c r="C515" s="51"/>
      <c r="D515" s="50"/>
      <c r="E515" s="86"/>
      <c r="F515" s="50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9"/>
      <c r="AR515" s="50"/>
      <c r="AS515" s="50"/>
      <c r="AT515" s="50"/>
      <c r="AU515" s="50"/>
      <c r="AV515" s="49"/>
      <c r="AW515" s="50"/>
      <c r="AX515" s="50"/>
      <c r="AY515" s="50"/>
    </row>
    <row r="516" spans="1:51" ht="15.75" x14ac:dyDescent="0.25">
      <c r="A516" s="51"/>
      <c r="B516" s="51"/>
      <c r="C516" s="51"/>
      <c r="D516" s="50"/>
      <c r="E516" s="86"/>
      <c r="F516" s="50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9"/>
      <c r="AR516" s="50"/>
      <c r="AS516" s="50"/>
      <c r="AT516" s="50"/>
      <c r="AU516" s="50"/>
      <c r="AV516" s="49"/>
      <c r="AW516" s="50"/>
      <c r="AX516" s="50"/>
      <c r="AY516" s="50"/>
    </row>
    <row r="517" spans="1:51" ht="15.75" x14ac:dyDescent="0.25">
      <c r="A517" s="51"/>
      <c r="B517" s="51"/>
      <c r="C517" s="51"/>
      <c r="D517" s="50"/>
      <c r="E517" s="86"/>
      <c r="F517" s="50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9"/>
      <c r="AR517" s="50"/>
      <c r="AS517" s="50"/>
      <c r="AT517" s="50"/>
      <c r="AU517" s="50"/>
      <c r="AV517" s="49"/>
      <c r="AW517" s="50"/>
      <c r="AX517" s="50"/>
      <c r="AY517" s="50"/>
    </row>
    <row r="518" spans="1:51" ht="15.75" x14ac:dyDescent="0.25">
      <c r="A518" s="51"/>
      <c r="B518" s="51"/>
      <c r="C518" s="51"/>
      <c r="D518" s="50"/>
      <c r="E518" s="86"/>
      <c r="F518" s="50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9"/>
      <c r="AR518" s="50"/>
      <c r="AS518" s="50"/>
      <c r="AT518" s="50"/>
      <c r="AU518" s="50"/>
      <c r="AV518" s="49"/>
      <c r="AW518" s="50"/>
      <c r="AX518" s="50"/>
      <c r="AY518" s="50"/>
    </row>
    <row r="519" spans="1:51" ht="15.75" x14ac:dyDescent="0.25">
      <c r="A519" s="51"/>
      <c r="B519" s="51"/>
      <c r="C519" s="51"/>
      <c r="D519" s="50"/>
      <c r="E519" s="86"/>
      <c r="F519" s="50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9"/>
      <c r="AR519" s="50"/>
      <c r="AS519" s="50"/>
      <c r="AT519" s="50"/>
      <c r="AU519" s="50"/>
      <c r="AV519" s="49"/>
      <c r="AW519" s="50"/>
      <c r="AX519" s="50"/>
      <c r="AY519" s="50"/>
    </row>
    <row r="520" spans="1:51" ht="15.75" x14ac:dyDescent="0.25">
      <c r="A520" s="51"/>
      <c r="B520" s="51"/>
      <c r="C520" s="51"/>
      <c r="D520" s="50"/>
      <c r="E520" s="86"/>
      <c r="F520" s="50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9"/>
      <c r="AR520" s="50"/>
      <c r="AS520" s="50"/>
      <c r="AT520" s="50"/>
      <c r="AU520" s="50"/>
      <c r="AV520" s="49"/>
      <c r="AW520" s="50"/>
      <c r="AX520" s="50"/>
      <c r="AY520" s="50"/>
    </row>
    <row r="521" spans="1:51" ht="15.75" x14ac:dyDescent="0.25">
      <c r="A521" s="51"/>
      <c r="B521" s="51"/>
      <c r="C521" s="51"/>
      <c r="D521" s="50"/>
      <c r="E521" s="86"/>
      <c r="F521" s="50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9"/>
      <c r="AR521" s="50"/>
      <c r="AS521" s="50"/>
      <c r="AT521" s="50"/>
      <c r="AU521" s="50"/>
      <c r="AV521" s="49"/>
      <c r="AW521" s="50"/>
      <c r="AX521" s="50"/>
      <c r="AY521" s="50"/>
    </row>
    <row r="522" spans="1:51" ht="15.75" x14ac:dyDescent="0.25">
      <c r="A522" s="51"/>
      <c r="B522" s="51"/>
      <c r="C522" s="51"/>
      <c r="D522" s="50"/>
      <c r="E522" s="86"/>
      <c r="F522" s="50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9"/>
      <c r="AR522" s="50"/>
      <c r="AS522" s="50"/>
      <c r="AT522" s="50"/>
      <c r="AU522" s="50"/>
      <c r="AV522" s="49"/>
      <c r="AW522" s="50"/>
      <c r="AX522" s="50"/>
      <c r="AY522" s="50"/>
    </row>
    <row r="523" spans="1:51" ht="15.75" x14ac:dyDescent="0.25">
      <c r="A523" s="51"/>
      <c r="B523" s="51"/>
      <c r="C523" s="51"/>
      <c r="D523" s="50"/>
      <c r="E523" s="86"/>
      <c r="F523" s="50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9"/>
      <c r="AR523" s="50"/>
      <c r="AS523" s="50"/>
      <c r="AT523" s="50"/>
      <c r="AU523" s="50"/>
      <c r="AV523" s="49"/>
      <c r="AW523" s="50"/>
      <c r="AX523" s="50"/>
      <c r="AY523" s="50"/>
    </row>
    <row r="524" spans="1:51" ht="15.75" x14ac:dyDescent="0.25">
      <c r="A524" s="51"/>
      <c r="B524" s="51"/>
      <c r="C524" s="51"/>
      <c r="D524" s="50"/>
      <c r="E524" s="86"/>
      <c r="F524" s="50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9"/>
      <c r="AR524" s="50"/>
      <c r="AS524" s="50"/>
      <c r="AT524" s="50"/>
      <c r="AU524" s="50"/>
      <c r="AV524" s="49"/>
      <c r="AW524" s="50"/>
      <c r="AX524" s="50"/>
      <c r="AY524" s="50"/>
    </row>
    <row r="525" spans="1:51" ht="15.75" x14ac:dyDescent="0.25">
      <c r="A525" s="51"/>
      <c r="B525" s="51"/>
      <c r="C525" s="51"/>
      <c r="D525" s="50"/>
      <c r="E525" s="86"/>
      <c r="F525" s="50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9"/>
      <c r="AR525" s="50"/>
      <c r="AS525" s="50"/>
      <c r="AT525" s="50"/>
      <c r="AU525" s="50"/>
      <c r="AV525" s="49"/>
      <c r="AW525" s="50"/>
      <c r="AX525" s="50"/>
      <c r="AY525" s="50"/>
    </row>
    <row r="526" spans="1:51" ht="15.75" x14ac:dyDescent="0.25">
      <c r="A526" s="51"/>
      <c r="B526" s="51"/>
      <c r="C526" s="51"/>
      <c r="D526" s="50"/>
      <c r="E526" s="86"/>
      <c r="F526" s="50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9"/>
      <c r="AR526" s="50"/>
      <c r="AS526" s="50"/>
      <c r="AT526" s="50"/>
      <c r="AU526" s="50"/>
      <c r="AV526" s="49"/>
      <c r="AW526" s="50"/>
      <c r="AX526" s="50"/>
      <c r="AY526" s="50"/>
    </row>
    <row r="527" spans="1:51" ht="15.75" x14ac:dyDescent="0.25">
      <c r="A527" s="51"/>
      <c r="B527" s="51"/>
      <c r="C527" s="51"/>
      <c r="D527" s="50"/>
      <c r="E527" s="86"/>
      <c r="F527" s="50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9"/>
      <c r="AR527" s="50"/>
      <c r="AS527" s="50"/>
      <c r="AT527" s="50"/>
      <c r="AU527" s="50"/>
      <c r="AV527" s="49"/>
      <c r="AW527" s="50"/>
      <c r="AX527" s="50"/>
      <c r="AY527" s="50"/>
    </row>
    <row r="528" spans="1:51" ht="15.75" x14ac:dyDescent="0.25">
      <c r="A528" s="51"/>
      <c r="B528" s="51"/>
      <c r="C528" s="51"/>
      <c r="D528" s="50"/>
      <c r="E528" s="86"/>
      <c r="F528" s="50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9"/>
      <c r="AR528" s="50"/>
      <c r="AS528" s="50"/>
      <c r="AT528" s="50"/>
      <c r="AU528" s="50"/>
      <c r="AV528" s="49"/>
      <c r="AW528" s="50"/>
      <c r="AX528" s="50"/>
      <c r="AY528" s="50"/>
    </row>
    <row r="529" spans="1:51" ht="15.75" x14ac:dyDescent="0.25">
      <c r="A529" s="51"/>
      <c r="B529" s="51"/>
      <c r="C529" s="51"/>
      <c r="D529" s="50"/>
      <c r="E529" s="86"/>
      <c r="F529" s="50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9"/>
      <c r="AR529" s="50"/>
      <c r="AS529" s="50"/>
      <c r="AT529" s="50"/>
      <c r="AU529" s="50"/>
      <c r="AV529" s="49"/>
      <c r="AW529" s="50"/>
      <c r="AX529" s="50"/>
      <c r="AY529" s="50"/>
    </row>
    <row r="530" spans="1:51" ht="15.75" x14ac:dyDescent="0.25">
      <c r="A530" s="51"/>
      <c r="B530" s="51"/>
      <c r="C530" s="51"/>
      <c r="D530" s="50"/>
      <c r="E530" s="86"/>
      <c r="F530" s="50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9"/>
      <c r="AR530" s="50"/>
      <c r="AS530" s="50"/>
      <c r="AT530" s="50"/>
      <c r="AU530" s="50"/>
      <c r="AV530" s="49"/>
      <c r="AW530" s="50"/>
      <c r="AX530" s="50"/>
      <c r="AY530" s="50"/>
    </row>
    <row r="531" spans="1:51" ht="15.75" x14ac:dyDescent="0.25">
      <c r="A531" s="51"/>
      <c r="B531" s="51"/>
      <c r="C531" s="51"/>
      <c r="D531" s="50"/>
      <c r="E531" s="86"/>
      <c r="F531" s="50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9"/>
      <c r="AR531" s="50"/>
      <c r="AS531" s="50"/>
      <c r="AT531" s="50"/>
      <c r="AU531" s="50"/>
      <c r="AV531" s="49"/>
      <c r="AW531" s="50"/>
      <c r="AX531" s="50"/>
      <c r="AY531" s="50"/>
    </row>
    <row r="532" spans="1:51" ht="15.75" x14ac:dyDescent="0.25">
      <c r="A532" s="51"/>
      <c r="B532" s="51"/>
      <c r="C532" s="51"/>
      <c r="D532" s="50"/>
      <c r="E532" s="86"/>
      <c r="F532" s="50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9"/>
      <c r="AR532" s="50"/>
      <c r="AS532" s="50"/>
      <c r="AT532" s="50"/>
      <c r="AU532" s="50"/>
      <c r="AV532" s="49"/>
      <c r="AW532" s="50"/>
      <c r="AX532" s="50"/>
      <c r="AY532" s="50"/>
    </row>
    <row r="533" spans="1:51" ht="15.75" x14ac:dyDescent="0.25">
      <c r="A533" s="51"/>
      <c r="B533" s="51"/>
      <c r="C533" s="51"/>
      <c r="D533" s="50"/>
      <c r="E533" s="86"/>
      <c r="F533" s="50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9"/>
      <c r="AR533" s="50"/>
      <c r="AS533" s="50"/>
      <c r="AT533" s="50"/>
      <c r="AU533" s="50"/>
      <c r="AV533" s="49"/>
      <c r="AW533" s="50"/>
      <c r="AX533" s="50"/>
      <c r="AY533" s="50"/>
    </row>
    <row r="534" spans="1:51" ht="15.75" x14ac:dyDescent="0.25">
      <c r="A534" s="51"/>
      <c r="B534" s="51"/>
      <c r="C534" s="51"/>
      <c r="D534" s="50"/>
      <c r="E534" s="86"/>
      <c r="F534" s="50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9"/>
      <c r="AR534" s="50"/>
      <c r="AS534" s="50"/>
      <c r="AT534" s="50"/>
      <c r="AU534" s="50"/>
      <c r="AV534" s="49"/>
      <c r="AW534" s="50"/>
      <c r="AX534" s="50"/>
      <c r="AY534" s="50"/>
    </row>
    <row r="535" spans="1:51" ht="15.75" x14ac:dyDescent="0.25">
      <c r="A535" s="51"/>
      <c r="B535" s="51"/>
      <c r="C535" s="51"/>
      <c r="D535" s="50"/>
      <c r="E535" s="86"/>
      <c r="F535" s="50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9"/>
      <c r="AR535" s="50"/>
      <c r="AS535" s="50"/>
      <c r="AT535" s="50"/>
      <c r="AU535" s="50"/>
      <c r="AV535" s="49"/>
      <c r="AW535" s="50"/>
      <c r="AX535" s="50"/>
      <c r="AY535" s="50"/>
    </row>
    <row r="536" spans="1:51" ht="15.75" x14ac:dyDescent="0.25">
      <c r="A536" s="51"/>
      <c r="B536" s="51"/>
      <c r="C536" s="51"/>
      <c r="D536" s="50"/>
      <c r="E536" s="86"/>
      <c r="F536" s="50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9"/>
      <c r="AR536" s="50"/>
      <c r="AS536" s="50"/>
      <c r="AT536" s="50"/>
      <c r="AU536" s="50"/>
      <c r="AV536" s="49"/>
      <c r="AW536" s="50"/>
      <c r="AX536" s="50"/>
      <c r="AY536" s="50"/>
    </row>
    <row r="537" spans="1:51" ht="15.75" x14ac:dyDescent="0.25">
      <c r="A537" s="51"/>
      <c r="B537" s="51"/>
      <c r="C537" s="51"/>
      <c r="D537" s="50"/>
      <c r="E537" s="86"/>
      <c r="F537" s="50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9"/>
      <c r="AR537" s="50"/>
      <c r="AS537" s="50"/>
      <c r="AT537" s="50"/>
      <c r="AU537" s="50"/>
      <c r="AV537" s="49"/>
      <c r="AW537" s="50"/>
      <c r="AX537" s="50"/>
      <c r="AY537" s="50"/>
    </row>
    <row r="538" spans="1:51" ht="15.75" x14ac:dyDescent="0.25">
      <c r="A538" s="51"/>
      <c r="B538" s="51"/>
      <c r="C538" s="51"/>
      <c r="D538" s="50"/>
      <c r="E538" s="86"/>
      <c r="F538" s="50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9"/>
      <c r="AR538" s="50"/>
      <c r="AS538" s="50"/>
      <c r="AT538" s="50"/>
      <c r="AU538" s="50"/>
      <c r="AV538" s="49"/>
      <c r="AW538" s="50"/>
      <c r="AX538" s="50"/>
      <c r="AY538" s="50"/>
    </row>
    <row r="539" spans="1:51" ht="15.75" x14ac:dyDescent="0.25">
      <c r="A539" s="51"/>
      <c r="B539" s="51"/>
      <c r="C539" s="51"/>
      <c r="D539" s="50"/>
      <c r="E539" s="86"/>
      <c r="F539" s="50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9"/>
      <c r="AR539" s="50"/>
      <c r="AS539" s="50"/>
      <c r="AT539" s="50"/>
      <c r="AU539" s="50"/>
      <c r="AV539" s="49"/>
      <c r="AW539" s="50"/>
      <c r="AX539" s="50"/>
      <c r="AY539" s="50"/>
    </row>
    <row r="540" spans="1:51" ht="15.75" x14ac:dyDescent="0.25">
      <c r="A540" s="51"/>
      <c r="B540" s="51"/>
      <c r="C540" s="51"/>
      <c r="D540" s="50"/>
      <c r="E540" s="86"/>
      <c r="F540" s="50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9"/>
      <c r="AR540" s="50"/>
      <c r="AS540" s="50"/>
      <c r="AT540" s="50"/>
      <c r="AU540" s="50"/>
      <c r="AV540" s="49"/>
      <c r="AW540" s="50"/>
      <c r="AX540" s="50"/>
      <c r="AY540" s="50"/>
    </row>
    <row r="541" spans="1:51" ht="15.75" x14ac:dyDescent="0.25">
      <c r="A541" s="51"/>
      <c r="B541" s="51"/>
      <c r="C541" s="51"/>
      <c r="D541" s="50"/>
      <c r="E541" s="86"/>
      <c r="F541" s="50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9"/>
      <c r="AR541" s="50"/>
      <c r="AS541" s="50"/>
      <c r="AT541" s="50"/>
      <c r="AU541" s="50"/>
      <c r="AV541" s="49"/>
      <c r="AW541" s="50"/>
      <c r="AX541" s="50"/>
      <c r="AY541" s="50"/>
    </row>
    <row r="542" spans="1:51" ht="15.75" x14ac:dyDescent="0.25">
      <c r="A542" s="51"/>
      <c r="B542" s="51"/>
      <c r="C542" s="51"/>
      <c r="D542" s="50"/>
      <c r="E542" s="86"/>
      <c r="F542" s="50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9"/>
      <c r="AR542" s="50"/>
      <c r="AS542" s="50"/>
      <c r="AT542" s="50"/>
      <c r="AU542" s="50"/>
      <c r="AV542" s="49"/>
      <c r="AW542" s="50"/>
      <c r="AX542" s="50"/>
      <c r="AY542" s="50"/>
    </row>
    <row r="543" spans="1:51" ht="15.75" x14ac:dyDescent="0.25">
      <c r="A543" s="51"/>
      <c r="B543" s="51"/>
      <c r="C543" s="51"/>
      <c r="D543" s="50"/>
      <c r="E543" s="86"/>
      <c r="F543" s="50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9"/>
      <c r="AR543" s="50"/>
      <c r="AS543" s="50"/>
      <c r="AT543" s="50"/>
      <c r="AU543" s="50"/>
      <c r="AV543" s="49"/>
      <c r="AW543" s="50"/>
      <c r="AX543" s="50"/>
      <c r="AY543" s="50"/>
    </row>
    <row r="544" spans="1:51" ht="15.75" x14ac:dyDescent="0.25">
      <c r="A544" s="51"/>
      <c r="B544" s="51"/>
      <c r="C544" s="51"/>
      <c r="D544" s="50"/>
      <c r="E544" s="86"/>
      <c r="F544" s="50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9"/>
      <c r="AR544" s="50"/>
      <c r="AS544" s="50"/>
      <c r="AT544" s="50"/>
      <c r="AU544" s="50"/>
      <c r="AV544" s="49"/>
      <c r="AW544" s="50"/>
      <c r="AX544" s="50"/>
      <c r="AY544" s="50"/>
    </row>
    <row r="545" spans="1:51" ht="15.75" x14ac:dyDescent="0.25">
      <c r="A545" s="51"/>
      <c r="B545" s="51"/>
      <c r="C545" s="51"/>
      <c r="D545" s="50"/>
      <c r="E545" s="86"/>
      <c r="F545" s="50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9"/>
      <c r="AR545" s="50"/>
      <c r="AS545" s="50"/>
      <c r="AT545" s="50"/>
      <c r="AU545" s="50"/>
      <c r="AV545" s="49"/>
      <c r="AW545" s="50"/>
      <c r="AX545" s="50"/>
      <c r="AY545" s="50"/>
    </row>
    <row r="546" spans="1:51" ht="15.75" x14ac:dyDescent="0.25">
      <c r="A546" s="51"/>
      <c r="B546" s="51"/>
      <c r="C546" s="51"/>
      <c r="D546" s="50"/>
      <c r="E546" s="86"/>
      <c r="F546" s="50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9"/>
      <c r="AR546" s="50"/>
      <c r="AS546" s="50"/>
      <c r="AT546" s="50"/>
      <c r="AU546" s="50"/>
      <c r="AV546" s="49"/>
      <c r="AW546" s="50"/>
      <c r="AX546" s="50"/>
      <c r="AY546" s="50"/>
    </row>
    <row r="547" spans="1:51" ht="15.75" x14ac:dyDescent="0.25">
      <c r="A547" s="51"/>
      <c r="B547" s="51"/>
      <c r="C547" s="51"/>
      <c r="D547" s="50"/>
      <c r="E547" s="86"/>
      <c r="F547" s="50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9"/>
      <c r="AR547" s="50"/>
      <c r="AS547" s="50"/>
      <c r="AT547" s="50"/>
      <c r="AU547" s="50"/>
      <c r="AV547" s="49"/>
      <c r="AW547" s="50"/>
      <c r="AX547" s="50"/>
      <c r="AY547" s="50"/>
    </row>
    <row r="548" spans="1:51" ht="15.75" x14ac:dyDescent="0.25">
      <c r="A548" s="51"/>
      <c r="B548" s="51"/>
      <c r="C548" s="51"/>
      <c r="D548" s="50"/>
      <c r="E548" s="86"/>
      <c r="F548" s="50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9"/>
      <c r="AR548" s="50"/>
      <c r="AS548" s="50"/>
      <c r="AT548" s="50"/>
      <c r="AU548" s="50"/>
      <c r="AV548" s="49"/>
      <c r="AW548" s="50"/>
      <c r="AX548" s="50"/>
      <c r="AY548" s="50"/>
    </row>
    <row r="549" spans="1:51" ht="15.75" x14ac:dyDescent="0.25">
      <c r="A549" s="51"/>
      <c r="B549" s="51"/>
      <c r="C549" s="51"/>
      <c r="D549" s="50"/>
      <c r="E549" s="86"/>
      <c r="F549" s="50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9"/>
      <c r="AR549" s="50"/>
      <c r="AS549" s="50"/>
      <c r="AT549" s="50"/>
      <c r="AU549" s="50"/>
      <c r="AV549" s="49"/>
      <c r="AW549" s="50"/>
      <c r="AX549" s="50"/>
      <c r="AY549" s="50"/>
    </row>
    <row r="550" spans="1:51" ht="15.75" x14ac:dyDescent="0.25">
      <c r="A550" s="51"/>
      <c r="B550" s="51"/>
      <c r="C550" s="51"/>
      <c r="D550" s="50"/>
      <c r="E550" s="86"/>
      <c r="F550" s="50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9"/>
      <c r="AR550" s="50"/>
      <c r="AS550" s="50"/>
      <c r="AT550" s="50"/>
      <c r="AU550" s="50"/>
      <c r="AV550" s="49"/>
      <c r="AW550" s="50"/>
      <c r="AX550" s="50"/>
      <c r="AY550" s="50"/>
    </row>
    <row r="551" spans="1:51" ht="15.75" x14ac:dyDescent="0.25">
      <c r="A551" s="51"/>
      <c r="B551" s="51"/>
      <c r="C551" s="51"/>
      <c r="D551" s="50"/>
      <c r="E551" s="86"/>
      <c r="F551" s="50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9"/>
      <c r="AR551" s="50"/>
      <c r="AS551" s="50"/>
      <c r="AT551" s="50"/>
      <c r="AU551" s="50"/>
      <c r="AV551" s="49"/>
      <c r="AW551" s="50"/>
      <c r="AX551" s="50"/>
      <c r="AY551" s="50"/>
    </row>
    <row r="552" spans="1:51" ht="15.75" x14ac:dyDescent="0.25">
      <c r="A552" s="51"/>
      <c r="B552" s="51"/>
      <c r="C552" s="51"/>
      <c r="D552" s="50"/>
      <c r="E552" s="86"/>
      <c r="F552" s="50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9"/>
      <c r="AR552" s="50"/>
      <c r="AS552" s="50"/>
      <c r="AT552" s="50"/>
      <c r="AU552" s="50"/>
      <c r="AV552" s="49"/>
      <c r="AW552" s="50"/>
      <c r="AX552" s="50"/>
      <c r="AY552" s="50"/>
    </row>
    <row r="553" spans="1:51" ht="15.75" x14ac:dyDescent="0.25">
      <c r="A553" s="51"/>
      <c r="B553" s="51"/>
      <c r="C553" s="51"/>
      <c r="D553" s="50"/>
      <c r="E553" s="86"/>
      <c r="F553" s="50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9"/>
      <c r="AR553" s="50"/>
      <c r="AS553" s="50"/>
      <c r="AT553" s="50"/>
      <c r="AU553" s="50"/>
      <c r="AV553" s="49"/>
      <c r="AW553" s="50"/>
      <c r="AX553" s="50"/>
      <c r="AY553" s="50"/>
    </row>
    <row r="554" spans="1:51" ht="15.75" x14ac:dyDescent="0.25">
      <c r="A554" s="51"/>
      <c r="B554" s="51"/>
      <c r="C554" s="51"/>
      <c r="D554" s="50"/>
      <c r="E554" s="86"/>
      <c r="F554" s="50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9"/>
      <c r="AR554" s="50"/>
      <c r="AS554" s="50"/>
      <c r="AT554" s="50"/>
      <c r="AU554" s="50"/>
      <c r="AV554" s="49"/>
      <c r="AW554" s="50"/>
      <c r="AX554" s="50"/>
      <c r="AY554" s="50"/>
    </row>
    <row r="555" spans="1:51" ht="15.75" x14ac:dyDescent="0.25">
      <c r="A555" s="51"/>
      <c r="B555" s="51"/>
      <c r="C555" s="51"/>
      <c r="D555" s="50"/>
      <c r="E555" s="86"/>
      <c r="F555" s="50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9"/>
      <c r="AR555" s="50"/>
      <c r="AS555" s="50"/>
      <c r="AT555" s="50"/>
      <c r="AU555" s="50"/>
      <c r="AV555" s="49"/>
      <c r="AW555" s="50"/>
      <c r="AX555" s="50"/>
      <c r="AY555" s="50"/>
    </row>
    <row r="556" spans="1:51" ht="15.75" x14ac:dyDescent="0.25">
      <c r="A556" s="51"/>
      <c r="B556" s="51"/>
      <c r="C556" s="51"/>
      <c r="D556" s="50"/>
      <c r="E556" s="86"/>
      <c r="F556" s="50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9"/>
      <c r="AR556" s="50"/>
      <c r="AS556" s="50"/>
      <c r="AT556" s="50"/>
      <c r="AU556" s="50"/>
      <c r="AV556" s="49"/>
      <c r="AW556" s="50"/>
      <c r="AX556" s="50"/>
      <c r="AY556" s="50"/>
    </row>
    <row r="557" spans="1:51" ht="15.75" x14ac:dyDescent="0.25">
      <c r="A557" s="51"/>
      <c r="B557" s="51"/>
      <c r="C557" s="51"/>
      <c r="D557" s="50"/>
      <c r="E557" s="86"/>
      <c r="F557" s="50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9"/>
      <c r="AR557" s="50"/>
      <c r="AS557" s="50"/>
      <c r="AT557" s="50"/>
      <c r="AU557" s="50"/>
      <c r="AV557" s="49"/>
      <c r="AW557" s="50"/>
      <c r="AX557" s="50"/>
      <c r="AY557" s="50"/>
    </row>
    <row r="558" spans="1:51" ht="15.75" x14ac:dyDescent="0.25">
      <c r="A558" s="51"/>
      <c r="B558" s="51"/>
      <c r="C558" s="51"/>
      <c r="D558" s="50"/>
      <c r="E558" s="86"/>
      <c r="F558" s="50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9"/>
      <c r="AR558" s="50"/>
      <c r="AS558" s="50"/>
      <c r="AT558" s="50"/>
      <c r="AU558" s="50"/>
      <c r="AV558" s="49"/>
      <c r="AW558" s="50"/>
      <c r="AX558" s="50"/>
      <c r="AY558" s="50"/>
    </row>
    <row r="559" spans="1:51" ht="15.75" x14ac:dyDescent="0.25">
      <c r="A559" s="51"/>
      <c r="B559" s="51"/>
      <c r="C559" s="51"/>
      <c r="D559" s="50"/>
      <c r="E559" s="86"/>
      <c r="F559" s="50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9"/>
      <c r="AR559" s="50"/>
      <c r="AS559" s="50"/>
      <c r="AT559" s="50"/>
      <c r="AU559" s="50"/>
      <c r="AV559" s="49"/>
      <c r="AW559" s="50"/>
      <c r="AX559" s="50"/>
      <c r="AY559" s="50"/>
    </row>
    <row r="560" spans="1:51" ht="15.75" x14ac:dyDescent="0.25">
      <c r="A560" s="51"/>
      <c r="B560" s="51"/>
      <c r="C560" s="51"/>
      <c r="D560" s="50"/>
      <c r="E560" s="86"/>
      <c r="F560" s="50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9"/>
      <c r="AR560" s="50"/>
      <c r="AS560" s="50"/>
      <c r="AT560" s="50"/>
      <c r="AU560" s="50"/>
      <c r="AV560" s="49"/>
      <c r="AW560" s="50"/>
      <c r="AX560" s="50"/>
      <c r="AY560" s="50"/>
    </row>
    <row r="561" spans="1:51" ht="15.75" x14ac:dyDescent="0.25">
      <c r="A561" s="51"/>
      <c r="B561" s="51"/>
      <c r="C561" s="51"/>
      <c r="D561" s="50"/>
      <c r="E561" s="86"/>
      <c r="F561" s="50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9"/>
      <c r="AR561" s="50"/>
      <c r="AS561" s="50"/>
      <c r="AT561" s="50"/>
      <c r="AU561" s="50"/>
      <c r="AV561" s="49"/>
      <c r="AW561" s="50"/>
      <c r="AX561" s="50"/>
      <c r="AY561" s="50"/>
    </row>
    <row r="562" spans="1:51" ht="15.75" x14ac:dyDescent="0.25">
      <c r="A562" s="51"/>
      <c r="B562" s="51"/>
      <c r="C562" s="51"/>
      <c r="D562" s="50"/>
      <c r="E562" s="86"/>
      <c r="F562" s="50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9"/>
      <c r="AR562" s="50"/>
      <c r="AS562" s="50"/>
      <c r="AT562" s="50"/>
      <c r="AU562" s="50"/>
      <c r="AV562" s="49"/>
      <c r="AW562" s="50"/>
      <c r="AX562" s="50"/>
      <c r="AY562" s="50"/>
    </row>
    <row r="563" spans="1:51" ht="15.75" x14ac:dyDescent="0.25">
      <c r="A563" s="51"/>
      <c r="B563" s="51"/>
      <c r="C563" s="51"/>
      <c r="D563" s="50"/>
      <c r="E563" s="86"/>
      <c r="F563" s="50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9"/>
      <c r="AR563" s="50"/>
      <c r="AS563" s="50"/>
      <c r="AT563" s="50"/>
      <c r="AU563" s="50"/>
      <c r="AV563" s="49"/>
      <c r="AW563" s="50"/>
      <c r="AX563" s="50"/>
      <c r="AY563" s="50"/>
    </row>
    <row r="564" spans="1:51" ht="15.75" x14ac:dyDescent="0.25">
      <c r="A564" s="51"/>
      <c r="B564" s="51"/>
      <c r="C564" s="51"/>
      <c r="D564" s="50"/>
      <c r="E564" s="86"/>
      <c r="F564" s="50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9"/>
      <c r="AR564" s="50"/>
      <c r="AS564" s="50"/>
      <c r="AT564" s="50"/>
      <c r="AU564" s="50"/>
      <c r="AV564" s="49"/>
      <c r="AW564" s="50"/>
      <c r="AX564" s="50"/>
      <c r="AY564" s="50"/>
    </row>
    <row r="565" spans="1:51" ht="15.75" x14ac:dyDescent="0.25">
      <c r="A565" s="51"/>
      <c r="B565" s="51"/>
      <c r="C565" s="51"/>
      <c r="D565" s="50"/>
      <c r="E565" s="86"/>
      <c r="F565" s="50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9"/>
      <c r="AR565" s="50"/>
      <c r="AS565" s="50"/>
      <c r="AT565" s="50"/>
      <c r="AU565" s="50"/>
      <c r="AV565" s="49"/>
      <c r="AW565" s="50"/>
      <c r="AX565" s="50"/>
      <c r="AY565" s="50"/>
    </row>
    <row r="566" spans="1:51" ht="15.75" x14ac:dyDescent="0.25">
      <c r="A566" s="51"/>
      <c r="B566" s="51"/>
      <c r="C566" s="51"/>
      <c r="D566" s="50"/>
      <c r="E566" s="86"/>
      <c r="F566" s="50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9"/>
      <c r="AR566" s="50"/>
      <c r="AS566" s="50"/>
      <c r="AT566" s="50"/>
      <c r="AU566" s="50"/>
      <c r="AV566" s="49"/>
      <c r="AW566" s="50"/>
      <c r="AX566" s="50"/>
      <c r="AY566" s="50"/>
    </row>
    <row r="567" spans="1:51" ht="15.75" x14ac:dyDescent="0.25">
      <c r="A567" s="51"/>
      <c r="B567" s="51"/>
      <c r="C567" s="51"/>
      <c r="D567" s="50"/>
      <c r="E567" s="86"/>
      <c r="F567" s="50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9"/>
      <c r="AR567" s="50"/>
      <c r="AS567" s="50"/>
      <c r="AT567" s="50"/>
      <c r="AU567" s="50"/>
      <c r="AV567" s="49"/>
      <c r="AW567" s="50"/>
      <c r="AX567" s="50"/>
      <c r="AY567" s="50"/>
    </row>
    <row r="568" spans="1:51" ht="15.75" x14ac:dyDescent="0.25">
      <c r="A568" s="51"/>
      <c r="B568" s="51"/>
      <c r="C568" s="51"/>
      <c r="D568" s="50"/>
      <c r="E568" s="86"/>
      <c r="F568" s="50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9"/>
      <c r="AR568" s="50"/>
      <c r="AS568" s="50"/>
      <c r="AT568" s="50"/>
      <c r="AU568" s="50"/>
      <c r="AV568" s="49"/>
      <c r="AW568" s="50"/>
      <c r="AX568" s="50"/>
      <c r="AY568" s="50"/>
    </row>
    <row r="569" spans="1:51" ht="15.75" x14ac:dyDescent="0.25">
      <c r="A569" s="51"/>
      <c r="B569" s="51"/>
      <c r="C569" s="51"/>
      <c r="D569" s="50"/>
      <c r="E569" s="86"/>
      <c r="F569" s="50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9"/>
      <c r="AR569" s="50"/>
      <c r="AS569" s="50"/>
      <c r="AT569" s="50"/>
      <c r="AU569" s="50"/>
      <c r="AV569" s="49"/>
      <c r="AW569" s="50"/>
      <c r="AX569" s="50"/>
      <c r="AY569" s="50"/>
    </row>
    <row r="570" spans="1:51" ht="15.75" x14ac:dyDescent="0.25">
      <c r="A570" s="51"/>
      <c r="B570" s="51"/>
      <c r="C570" s="51"/>
      <c r="D570" s="50"/>
      <c r="E570" s="86"/>
      <c r="F570" s="50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9"/>
      <c r="AR570" s="50"/>
      <c r="AS570" s="50"/>
      <c r="AT570" s="50"/>
      <c r="AU570" s="50"/>
      <c r="AV570" s="49"/>
      <c r="AW570" s="50"/>
      <c r="AX570" s="50"/>
      <c r="AY570" s="50"/>
    </row>
    <row r="571" spans="1:51" ht="15.75" x14ac:dyDescent="0.25">
      <c r="A571" s="51"/>
      <c r="B571" s="51"/>
      <c r="C571" s="51"/>
      <c r="D571" s="50"/>
      <c r="E571" s="86"/>
      <c r="F571" s="50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9"/>
      <c r="AR571" s="50"/>
      <c r="AS571" s="50"/>
      <c r="AT571" s="50"/>
      <c r="AU571" s="50"/>
      <c r="AV571" s="49"/>
      <c r="AW571" s="50"/>
      <c r="AX571" s="50"/>
      <c r="AY571" s="50"/>
    </row>
    <row r="572" spans="1:51" ht="15.75" x14ac:dyDescent="0.25">
      <c r="A572" s="51"/>
      <c r="B572" s="51"/>
      <c r="C572" s="51"/>
      <c r="D572" s="50"/>
      <c r="E572" s="86"/>
      <c r="F572" s="50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9"/>
      <c r="AR572" s="50"/>
      <c r="AS572" s="50"/>
      <c r="AT572" s="50"/>
      <c r="AU572" s="50"/>
      <c r="AV572" s="49"/>
      <c r="AW572" s="50"/>
      <c r="AX572" s="50"/>
      <c r="AY572" s="50"/>
    </row>
    <row r="573" spans="1:51" ht="15.75" x14ac:dyDescent="0.25">
      <c r="A573" s="51"/>
      <c r="B573" s="51"/>
      <c r="C573" s="51"/>
      <c r="D573" s="50"/>
      <c r="E573" s="86"/>
      <c r="F573" s="50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9"/>
      <c r="AR573" s="50"/>
      <c r="AS573" s="50"/>
      <c r="AT573" s="50"/>
      <c r="AU573" s="50"/>
      <c r="AV573" s="49"/>
      <c r="AW573" s="50"/>
      <c r="AX573" s="50"/>
      <c r="AY573" s="50"/>
    </row>
    <row r="574" spans="1:51" ht="15.75" x14ac:dyDescent="0.25">
      <c r="A574" s="51"/>
      <c r="B574" s="51"/>
      <c r="C574" s="51"/>
      <c r="D574" s="50"/>
      <c r="E574" s="86"/>
      <c r="F574" s="50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9"/>
      <c r="AR574" s="50"/>
      <c r="AS574" s="50"/>
      <c r="AT574" s="50"/>
      <c r="AU574" s="50"/>
      <c r="AV574" s="49"/>
      <c r="AW574" s="50"/>
      <c r="AX574" s="50"/>
      <c r="AY574" s="50"/>
    </row>
    <row r="575" spans="1:51" ht="15.75" x14ac:dyDescent="0.25">
      <c r="A575" s="51"/>
      <c r="B575" s="51"/>
      <c r="C575" s="51"/>
      <c r="D575" s="50"/>
      <c r="E575" s="86"/>
      <c r="F575" s="50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9"/>
      <c r="AR575" s="50"/>
      <c r="AS575" s="50"/>
      <c r="AT575" s="50"/>
      <c r="AU575" s="50"/>
      <c r="AV575" s="49"/>
      <c r="AW575" s="50"/>
      <c r="AX575" s="50"/>
      <c r="AY575" s="50"/>
    </row>
    <row r="576" spans="1:51" ht="15.75" x14ac:dyDescent="0.25">
      <c r="A576" s="51"/>
      <c r="B576" s="51"/>
      <c r="C576" s="51"/>
      <c r="D576" s="50"/>
      <c r="E576" s="86"/>
      <c r="F576" s="50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9"/>
      <c r="AR576" s="50"/>
      <c r="AS576" s="50"/>
      <c r="AT576" s="50"/>
      <c r="AU576" s="50"/>
      <c r="AV576" s="49"/>
      <c r="AW576" s="50"/>
      <c r="AX576" s="50"/>
      <c r="AY576" s="50"/>
    </row>
    <row r="577" spans="1:51" ht="15.75" x14ac:dyDescent="0.25">
      <c r="A577" s="51"/>
      <c r="B577" s="51"/>
      <c r="C577" s="51"/>
      <c r="D577" s="50"/>
      <c r="E577" s="86"/>
      <c r="F577" s="50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9"/>
      <c r="AR577" s="50"/>
      <c r="AS577" s="50"/>
      <c r="AT577" s="50"/>
      <c r="AU577" s="50"/>
      <c r="AV577" s="49"/>
      <c r="AW577" s="50"/>
      <c r="AX577" s="50"/>
      <c r="AY577" s="50"/>
    </row>
    <row r="578" spans="1:51" ht="15.75" x14ac:dyDescent="0.25">
      <c r="A578" s="51"/>
      <c r="B578" s="51"/>
      <c r="C578" s="51"/>
      <c r="D578" s="50"/>
      <c r="E578" s="86"/>
      <c r="F578" s="50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9"/>
      <c r="AR578" s="50"/>
      <c r="AS578" s="50"/>
      <c r="AT578" s="50"/>
      <c r="AU578" s="50"/>
      <c r="AV578" s="49"/>
      <c r="AW578" s="50"/>
      <c r="AX578" s="50"/>
      <c r="AY578" s="50"/>
    </row>
    <row r="579" spans="1:51" ht="15.75" x14ac:dyDescent="0.25">
      <c r="A579" s="51"/>
      <c r="B579" s="51"/>
      <c r="C579" s="51"/>
      <c r="D579" s="50"/>
      <c r="E579" s="86"/>
      <c r="F579" s="50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9"/>
      <c r="AR579" s="50"/>
      <c r="AS579" s="50"/>
      <c r="AT579" s="50"/>
      <c r="AU579" s="50"/>
      <c r="AV579" s="49"/>
      <c r="AW579" s="50"/>
      <c r="AX579" s="50"/>
      <c r="AY579" s="50"/>
    </row>
    <row r="580" spans="1:51" ht="15.75" x14ac:dyDescent="0.25">
      <c r="A580" s="51"/>
      <c r="B580" s="51"/>
      <c r="C580" s="51"/>
      <c r="D580" s="50"/>
      <c r="E580" s="86"/>
      <c r="F580" s="50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9"/>
      <c r="AR580" s="50"/>
      <c r="AS580" s="50"/>
      <c r="AT580" s="50"/>
      <c r="AU580" s="50"/>
      <c r="AV580" s="49"/>
      <c r="AW580" s="50"/>
      <c r="AX580" s="50"/>
      <c r="AY580" s="50"/>
    </row>
    <row r="581" spans="1:51" ht="15.75" x14ac:dyDescent="0.25">
      <c r="A581" s="51"/>
      <c r="B581" s="51"/>
      <c r="C581" s="51"/>
      <c r="D581" s="50"/>
      <c r="E581" s="86"/>
      <c r="F581" s="50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9"/>
      <c r="AR581" s="50"/>
      <c r="AS581" s="50"/>
      <c r="AT581" s="50"/>
      <c r="AU581" s="50"/>
      <c r="AV581" s="49"/>
      <c r="AW581" s="50"/>
      <c r="AX581" s="50"/>
      <c r="AY581" s="50"/>
    </row>
    <row r="582" spans="1:51" ht="15.75" x14ac:dyDescent="0.25">
      <c r="A582" s="51"/>
      <c r="B582" s="51"/>
      <c r="C582" s="51"/>
      <c r="D582" s="50"/>
      <c r="E582" s="86"/>
      <c r="F582" s="50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9"/>
      <c r="AR582" s="50"/>
      <c r="AS582" s="50"/>
      <c r="AT582" s="50"/>
      <c r="AU582" s="50"/>
      <c r="AV582" s="49"/>
      <c r="AW582" s="50"/>
      <c r="AX582" s="50"/>
      <c r="AY582" s="50"/>
    </row>
    <row r="583" spans="1:51" ht="15.75" x14ac:dyDescent="0.25">
      <c r="A583" s="51"/>
      <c r="B583" s="51"/>
      <c r="C583" s="51"/>
      <c r="D583" s="50"/>
      <c r="E583" s="86"/>
      <c r="F583" s="50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9"/>
      <c r="AR583" s="50"/>
      <c r="AS583" s="50"/>
      <c r="AT583" s="50"/>
      <c r="AU583" s="50"/>
      <c r="AV583" s="49"/>
      <c r="AW583" s="50"/>
      <c r="AX583" s="50"/>
      <c r="AY583" s="50"/>
    </row>
    <row r="584" spans="1:51" ht="15.75" x14ac:dyDescent="0.25">
      <c r="A584" s="51"/>
      <c r="B584" s="51"/>
      <c r="C584" s="51"/>
      <c r="D584" s="50"/>
      <c r="E584" s="86"/>
      <c r="F584" s="50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9"/>
      <c r="AR584" s="50"/>
      <c r="AS584" s="50"/>
      <c r="AT584" s="50"/>
      <c r="AU584" s="50"/>
      <c r="AV584" s="49"/>
      <c r="AW584" s="50"/>
      <c r="AX584" s="50"/>
      <c r="AY584" s="50"/>
    </row>
    <row r="585" spans="1:51" ht="15.75" x14ac:dyDescent="0.25">
      <c r="A585" s="51"/>
      <c r="B585" s="51"/>
      <c r="C585" s="51"/>
      <c r="D585" s="50"/>
      <c r="E585" s="86"/>
      <c r="F585" s="50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9"/>
      <c r="AR585" s="50"/>
      <c r="AS585" s="50"/>
      <c r="AT585" s="50"/>
      <c r="AU585" s="50"/>
      <c r="AV585" s="49"/>
      <c r="AW585" s="50"/>
      <c r="AX585" s="50"/>
      <c r="AY585" s="50"/>
    </row>
    <row r="586" spans="1:51" ht="15.75" x14ac:dyDescent="0.25">
      <c r="A586" s="51"/>
      <c r="B586" s="51"/>
      <c r="C586" s="51"/>
      <c r="D586" s="50"/>
      <c r="E586" s="86"/>
      <c r="F586" s="50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9"/>
      <c r="AR586" s="50"/>
      <c r="AS586" s="50"/>
      <c r="AT586" s="50"/>
      <c r="AU586" s="50"/>
      <c r="AV586" s="49"/>
      <c r="AW586" s="50"/>
      <c r="AX586" s="50"/>
      <c r="AY586" s="50"/>
    </row>
    <row r="587" spans="1:51" ht="15.75" x14ac:dyDescent="0.25">
      <c r="A587" s="51"/>
      <c r="B587" s="51"/>
      <c r="C587" s="51"/>
      <c r="D587" s="50"/>
      <c r="E587" s="86"/>
      <c r="F587" s="50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9"/>
      <c r="AR587" s="50"/>
      <c r="AS587" s="50"/>
      <c r="AT587" s="50"/>
      <c r="AU587" s="50"/>
      <c r="AV587" s="49"/>
      <c r="AW587" s="50"/>
      <c r="AX587" s="50"/>
      <c r="AY587" s="50"/>
    </row>
    <row r="588" spans="1:51" ht="15.75" x14ac:dyDescent="0.25">
      <c r="A588" s="51"/>
      <c r="B588" s="51"/>
      <c r="C588" s="51"/>
      <c r="D588" s="50"/>
      <c r="E588" s="86"/>
      <c r="F588" s="50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9"/>
      <c r="AR588" s="50"/>
      <c r="AS588" s="50"/>
      <c r="AT588" s="50"/>
      <c r="AU588" s="50"/>
      <c r="AV588" s="49"/>
      <c r="AW588" s="50"/>
      <c r="AX588" s="50"/>
      <c r="AY588" s="50"/>
    </row>
    <row r="589" spans="1:51" ht="15.75" x14ac:dyDescent="0.25">
      <c r="A589" s="51"/>
      <c r="B589" s="51"/>
      <c r="C589" s="51"/>
      <c r="D589" s="50"/>
      <c r="E589" s="86"/>
      <c r="F589" s="50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9"/>
      <c r="AR589" s="50"/>
      <c r="AS589" s="50"/>
      <c r="AT589" s="50"/>
      <c r="AU589" s="50"/>
      <c r="AV589" s="49"/>
      <c r="AW589" s="50"/>
      <c r="AX589" s="50"/>
      <c r="AY589" s="50"/>
    </row>
    <row r="590" spans="1:51" ht="15.75" x14ac:dyDescent="0.25">
      <c r="A590" s="51"/>
      <c r="B590" s="51"/>
      <c r="C590" s="51"/>
      <c r="D590" s="50"/>
      <c r="E590" s="86"/>
      <c r="F590" s="50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9"/>
      <c r="AR590" s="50"/>
      <c r="AS590" s="50"/>
      <c r="AT590" s="50"/>
      <c r="AU590" s="50"/>
      <c r="AV590" s="49"/>
      <c r="AW590" s="50"/>
      <c r="AX590" s="50"/>
      <c r="AY590" s="50"/>
    </row>
    <row r="591" spans="1:51" ht="15.75" x14ac:dyDescent="0.25">
      <c r="A591" s="51"/>
      <c r="B591" s="51"/>
      <c r="C591" s="51"/>
      <c r="D591" s="50"/>
      <c r="E591" s="86"/>
      <c r="F591" s="50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9"/>
      <c r="AR591" s="50"/>
      <c r="AS591" s="50"/>
      <c r="AT591" s="50"/>
      <c r="AU591" s="50"/>
      <c r="AV591" s="49"/>
      <c r="AW591" s="50"/>
      <c r="AX591" s="50"/>
      <c r="AY591" s="50"/>
    </row>
    <row r="592" spans="1:51" ht="15.75" x14ac:dyDescent="0.25">
      <c r="A592" s="51"/>
      <c r="B592" s="51"/>
      <c r="C592" s="51"/>
      <c r="D592" s="50"/>
      <c r="E592" s="86"/>
      <c r="F592" s="50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9"/>
      <c r="AR592" s="50"/>
      <c r="AS592" s="50"/>
      <c r="AT592" s="50"/>
      <c r="AU592" s="50"/>
      <c r="AV592" s="49"/>
      <c r="AW592" s="50"/>
      <c r="AX592" s="50"/>
      <c r="AY592" s="50"/>
    </row>
    <row r="593" spans="1:51" ht="15.75" x14ac:dyDescent="0.25">
      <c r="A593" s="51"/>
      <c r="B593" s="51"/>
      <c r="C593" s="51"/>
      <c r="D593" s="50"/>
      <c r="E593" s="86"/>
      <c r="F593" s="50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9"/>
      <c r="AR593" s="50"/>
      <c r="AS593" s="50"/>
      <c r="AT593" s="50"/>
      <c r="AU593" s="50"/>
      <c r="AV593" s="49"/>
      <c r="AW593" s="50"/>
      <c r="AX593" s="50"/>
      <c r="AY593" s="50"/>
    </row>
    <row r="594" spans="1:51" ht="15.75" x14ac:dyDescent="0.25">
      <c r="A594" s="51"/>
      <c r="B594" s="51"/>
      <c r="C594" s="51"/>
      <c r="D594" s="50"/>
      <c r="E594" s="86"/>
      <c r="F594" s="50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9"/>
      <c r="AR594" s="50"/>
      <c r="AS594" s="50"/>
      <c r="AT594" s="50"/>
      <c r="AU594" s="50"/>
      <c r="AV594" s="49"/>
      <c r="AW594" s="50"/>
      <c r="AX594" s="50"/>
      <c r="AY594" s="50"/>
    </row>
    <row r="595" spans="1:51" ht="15.75" x14ac:dyDescent="0.25">
      <c r="A595" s="51"/>
      <c r="B595" s="51"/>
      <c r="C595" s="51"/>
      <c r="D595" s="50"/>
      <c r="E595" s="86"/>
      <c r="F595" s="50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9"/>
      <c r="AR595" s="50"/>
      <c r="AS595" s="50"/>
      <c r="AT595" s="50"/>
      <c r="AU595" s="50"/>
      <c r="AV595" s="49"/>
      <c r="AW595" s="50"/>
      <c r="AX595" s="50"/>
      <c r="AY595" s="50"/>
    </row>
    <row r="596" spans="1:51" ht="15.75" x14ac:dyDescent="0.25">
      <c r="A596" s="51"/>
      <c r="B596" s="51"/>
      <c r="C596" s="51"/>
      <c r="D596" s="50"/>
      <c r="E596" s="86"/>
      <c r="F596" s="50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9"/>
      <c r="AR596" s="50"/>
      <c r="AS596" s="50"/>
      <c r="AT596" s="50"/>
      <c r="AU596" s="50"/>
      <c r="AV596" s="49"/>
      <c r="AW596" s="50"/>
      <c r="AX596" s="50"/>
      <c r="AY596" s="50"/>
    </row>
    <row r="597" spans="1:51" ht="15.75" x14ac:dyDescent="0.25">
      <c r="A597" s="51"/>
      <c r="B597" s="51"/>
      <c r="C597" s="51"/>
      <c r="D597" s="50"/>
      <c r="E597" s="86"/>
      <c r="F597" s="50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9"/>
      <c r="AR597" s="50"/>
      <c r="AS597" s="50"/>
      <c r="AT597" s="50"/>
      <c r="AU597" s="50"/>
      <c r="AV597" s="49"/>
      <c r="AW597" s="50"/>
      <c r="AX597" s="50"/>
      <c r="AY597" s="50"/>
    </row>
    <row r="598" spans="1:51" ht="15.75" x14ac:dyDescent="0.25">
      <c r="A598" s="51"/>
      <c r="B598" s="51"/>
      <c r="C598" s="51"/>
      <c r="D598" s="50"/>
      <c r="E598" s="86"/>
      <c r="F598" s="50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9"/>
      <c r="AR598" s="50"/>
      <c r="AS598" s="50"/>
      <c r="AT598" s="50"/>
      <c r="AU598" s="50"/>
      <c r="AV598" s="49"/>
      <c r="AW598" s="50"/>
      <c r="AX598" s="50"/>
      <c r="AY598" s="50"/>
    </row>
    <row r="599" spans="1:51" ht="15.75" x14ac:dyDescent="0.25">
      <c r="A599" s="51"/>
      <c r="B599" s="51"/>
      <c r="C599" s="51"/>
      <c r="D599" s="50"/>
      <c r="E599" s="86"/>
      <c r="F599" s="50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9"/>
      <c r="AR599" s="50"/>
      <c r="AS599" s="50"/>
      <c r="AT599" s="50"/>
      <c r="AU599" s="50"/>
      <c r="AV599" s="49"/>
      <c r="AW599" s="50"/>
      <c r="AX599" s="50"/>
      <c r="AY599" s="50"/>
    </row>
    <row r="600" spans="1:51" ht="15.75" x14ac:dyDescent="0.25">
      <c r="A600" s="51"/>
      <c r="B600" s="51"/>
      <c r="C600" s="51"/>
      <c r="D600" s="50"/>
      <c r="E600" s="86"/>
      <c r="F600" s="50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9"/>
      <c r="AR600" s="50"/>
      <c r="AS600" s="50"/>
      <c r="AT600" s="50"/>
      <c r="AU600" s="50"/>
      <c r="AV600" s="49"/>
      <c r="AW600" s="50"/>
      <c r="AX600" s="50"/>
      <c r="AY600" s="50"/>
    </row>
    <row r="601" spans="1:51" ht="15.75" x14ac:dyDescent="0.25">
      <c r="A601" s="51"/>
      <c r="B601" s="51"/>
      <c r="C601" s="51"/>
      <c r="D601" s="50"/>
      <c r="E601" s="86"/>
      <c r="F601" s="50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9"/>
      <c r="AR601" s="50"/>
      <c r="AS601" s="50"/>
      <c r="AT601" s="50"/>
      <c r="AU601" s="50"/>
      <c r="AV601" s="49"/>
      <c r="AW601" s="50"/>
      <c r="AX601" s="50"/>
      <c r="AY601" s="50"/>
    </row>
    <row r="602" spans="1:51" ht="15.75" x14ac:dyDescent="0.25">
      <c r="A602" s="51"/>
      <c r="B602" s="51"/>
      <c r="C602" s="51"/>
      <c r="D602" s="50"/>
      <c r="E602" s="86"/>
      <c r="F602" s="50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9"/>
      <c r="AR602" s="50"/>
      <c r="AS602" s="50"/>
      <c r="AT602" s="50"/>
      <c r="AU602" s="50"/>
      <c r="AV602" s="49"/>
      <c r="AW602" s="50"/>
      <c r="AX602" s="50"/>
      <c r="AY602" s="50"/>
    </row>
    <row r="603" spans="1:51" ht="15.75" x14ac:dyDescent="0.25">
      <c r="A603" s="51"/>
      <c r="B603" s="51"/>
      <c r="C603" s="51"/>
      <c r="D603" s="50"/>
      <c r="E603" s="86"/>
      <c r="F603" s="50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9"/>
      <c r="AR603" s="50"/>
      <c r="AS603" s="50"/>
      <c r="AT603" s="50"/>
      <c r="AU603" s="50"/>
      <c r="AV603" s="49"/>
      <c r="AW603" s="50"/>
      <c r="AX603" s="50"/>
      <c r="AY603" s="50"/>
    </row>
    <row r="604" spans="1:51" ht="15.75" x14ac:dyDescent="0.25">
      <c r="A604" s="51"/>
      <c r="B604" s="51"/>
      <c r="C604" s="51"/>
      <c r="D604" s="50"/>
      <c r="E604" s="86"/>
      <c r="F604" s="50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9"/>
      <c r="AR604" s="50"/>
      <c r="AS604" s="50"/>
      <c r="AT604" s="50"/>
      <c r="AU604" s="50"/>
      <c r="AV604" s="49"/>
      <c r="AW604" s="50"/>
      <c r="AX604" s="50"/>
      <c r="AY604" s="50"/>
    </row>
    <row r="605" spans="1:51" ht="15.75" x14ac:dyDescent="0.25">
      <c r="A605" s="51"/>
      <c r="B605" s="51"/>
      <c r="C605" s="51"/>
      <c r="D605" s="50"/>
      <c r="E605" s="86"/>
      <c r="F605" s="50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9"/>
      <c r="AR605" s="50"/>
      <c r="AS605" s="50"/>
      <c r="AT605" s="50"/>
      <c r="AU605" s="50"/>
      <c r="AV605" s="49"/>
      <c r="AW605" s="50"/>
      <c r="AX605" s="50"/>
      <c r="AY605" s="50"/>
    </row>
    <row r="606" spans="1:51" ht="15.75" x14ac:dyDescent="0.25">
      <c r="A606" s="51"/>
      <c r="B606" s="51"/>
      <c r="C606" s="51"/>
      <c r="D606" s="50"/>
      <c r="E606" s="86"/>
      <c r="F606" s="50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9"/>
      <c r="AR606" s="50"/>
      <c r="AS606" s="50"/>
      <c r="AT606" s="50"/>
      <c r="AU606" s="50"/>
      <c r="AV606" s="49"/>
      <c r="AW606" s="50"/>
      <c r="AX606" s="50"/>
      <c r="AY606" s="50"/>
    </row>
    <row r="607" spans="1:51" ht="15.75" x14ac:dyDescent="0.25">
      <c r="A607" s="51"/>
      <c r="B607" s="51"/>
      <c r="C607" s="51"/>
      <c r="D607" s="50"/>
      <c r="E607" s="86"/>
      <c r="F607" s="50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9"/>
      <c r="AR607" s="50"/>
      <c r="AS607" s="50"/>
      <c r="AT607" s="50"/>
      <c r="AU607" s="50"/>
      <c r="AV607" s="49"/>
      <c r="AW607" s="50"/>
      <c r="AX607" s="50"/>
      <c r="AY607" s="50"/>
    </row>
    <row r="608" spans="1:51" ht="15.75" x14ac:dyDescent="0.25">
      <c r="A608" s="51"/>
      <c r="B608" s="51"/>
      <c r="C608" s="51"/>
      <c r="D608" s="50"/>
      <c r="E608" s="86"/>
      <c r="F608" s="50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9"/>
      <c r="AR608" s="50"/>
      <c r="AS608" s="50"/>
      <c r="AT608" s="50"/>
      <c r="AU608" s="50"/>
      <c r="AV608" s="49"/>
      <c r="AW608" s="50"/>
      <c r="AX608" s="50"/>
      <c r="AY608" s="50"/>
    </row>
    <row r="609" spans="1:51" ht="15.75" x14ac:dyDescent="0.25">
      <c r="A609" s="51"/>
      <c r="B609" s="51"/>
      <c r="C609" s="51"/>
      <c r="D609" s="50"/>
      <c r="E609" s="86"/>
      <c r="F609" s="50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9"/>
      <c r="AR609" s="50"/>
      <c r="AS609" s="50"/>
      <c r="AT609" s="50"/>
      <c r="AU609" s="50"/>
      <c r="AV609" s="49"/>
      <c r="AW609" s="50"/>
      <c r="AX609" s="50"/>
      <c r="AY609" s="50"/>
    </row>
    <row r="610" spans="1:51" ht="15.75" x14ac:dyDescent="0.25">
      <c r="A610" s="51"/>
      <c r="B610" s="51"/>
      <c r="C610" s="51"/>
      <c r="D610" s="50"/>
      <c r="E610" s="86"/>
      <c r="F610" s="50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9"/>
      <c r="AR610" s="50"/>
      <c r="AS610" s="50"/>
      <c r="AT610" s="50"/>
      <c r="AU610" s="50"/>
      <c r="AV610" s="49"/>
      <c r="AW610" s="50"/>
      <c r="AX610" s="50"/>
      <c r="AY610" s="50"/>
    </row>
    <row r="611" spans="1:51" ht="15.75" x14ac:dyDescent="0.25">
      <c r="A611" s="51"/>
      <c r="B611" s="51"/>
      <c r="C611" s="51"/>
      <c r="D611" s="50"/>
      <c r="E611" s="86"/>
      <c r="F611" s="50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9"/>
      <c r="AR611" s="50"/>
      <c r="AS611" s="50"/>
      <c r="AT611" s="50"/>
      <c r="AU611" s="50"/>
      <c r="AV611" s="49"/>
      <c r="AW611" s="50"/>
      <c r="AX611" s="50"/>
      <c r="AY611" s="50"/>
    </row>
    <row r="612" spans="1:51" ht="15.75" x14ac:dyDescent="0.25">
      <c r="A612" s="51"/>
      <c r="B612" s="51"/>
      <c r="C612" s="51"/>
      <c r="D612" s="50"/>
      <c r="E612" s="86"/>
      <c r="F612" s="50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9"/>
      <c r="AR612" s="50"/>
      <c r="AS612" s="50"/>
      <c r="AT612" s="50"/>
      <c r="AU612" s="50"/>
      <c r="AV612" s="49"/>
      <c r="AW612" s="50"/>
      <c r="AX612" s="50"/>
      <c r="AY612" s="50"/>
    </row>
    <row r="613" spans="1:51" ht="15.75" x14ac:dyDescent="0.25">
      <c r="A613" s="51"/>
      <c r="B613" s="51"/>
      <c r="C613" s="51"/>
      <c r="D613" s="50"/>
      <c r="E613" s="86"/>
      <c r="F613" s="50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9"/>
      <c r="AR613" s="50"/>
      <c r="AS613" s="50"/>
      <c r="AT613" s="50"/>
      <c r="AU613" s="50"/>
      <c r="AV613" s="49"/>
      <c r="AW613" s="50"/>
      <c r="AX613" s="50"/>
      <c r="AY613" s="50"/>
    </row>
    <row r="614" spans="1:51" ht="15.75" x14ac:dyDescent="0.25">
      <c r="A614" s="51"/>
      <c r="B614" s="51"/>
      <c r="C614" s="51"/>
      <c r="D614" s="50"/>
      <c r="E614" s="86"/>
      <c r="F614" s="50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9"/>
      <c r="AR614" s="50"/>
      <c r="AS614" s="50"/>
      <c r="AT614" s="50"/>
      <c r="AU614" s="50"/>
      <c r="AV614" s="49"/>
      <c r="AW614" s="50"/>
      <c r="AX614" s="50"/>
      <c r="AY614" s="50"/>
    </row>
    <row r="615" spans="1:51" ht="15.75" x14ac:dyDescent="0.25">
      <c r="A615" s="51"/>
      <c r="B615" s="51"/>
      <c r="C615" s="51"/>
      <c r="D615" s="50"/>
      <c r="E615" s="86"/>
      <c r="F615" s="50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9"/>
      <c r="AR615" s="50"/>
      <c r="AS615" s="50"/>
      <c r="AT615" s="50"/>
      <c r="AU615" s="50"/>
      <c r="AV615" s="49"/>
      <c r="AW615" s="50"/>
      <c r="AX615" s="50"/>
      <c r="AY615" s="50"/>
    </row>
    <row r="616" spans="1:51" ht="15.75" x14ac:dyDescent="0.25">
      <c r="A616" s="51"/>
      <c r="B616" s="51"/>
      <c r="C616" s="51"/>
      <c r="D616" s="50"/>
      <c r="E616" s="86"/>
      <c r="F616" s="50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9"/>
      <c r="AR616" s="50"/>
      <c r="AS616" s="50"/>
      <c r="AT616" s="50"/>
      <c r="AU616" s="50"/>
      <c r="AV616" s="49"/>
      <c r="AW616" s="50"/>
      <c r="AX616" s="50"/>
      <c r="AY616" s="50"/>
    </row>
    <row r="617" spans="1:51" ht="15.75" x14ac:dyDescent="0.25">
      <c r="A617" s="51"/>
      <c r="B617" s="51"/>
      <c r="C617" s="51"/>
      <c r="D617" s="50"/>
      <c r="E617" s="86"/>
      <c r="F617" s="50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9"/>
      <c r="AR617" s="50"/>
      <c r="AS617" s="50"/>
      <c r="AT617" s="50"/>
      <c r="AU617" s="50"/>
      <c r="AV617" s="49"/>
      <c r="AW617" s="50"/>
      <c r="AX617" s="50"/>
      <c r="AY617" s="50"/>
    </row>
    <row r="618" spans="1:51" ht="15.75" x14ac:dyDescent="0.25">
      <c r="A618" s="51"/>
      <c r="B618" s="51"/>
      <c r="C618" s="51"/>
      <c r="D618" s="50"/>
      <c r="E618" s="86"/>
      <c r="F618" s="50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9"/>
      <c r="AR618" s="50"/>
      <c r="AS618" s="50"/>
      <c r="AT618" s="50"/>
      <c r="AU618" s="50"/>
      <c r="AV618" s="49"/>
      <c r="AW618" s="50"/>
      <c r="AX618" s="50"/>
      <c r="AY618" s="50"/>
    </row>
    <row r="619" spans="1:51" ht="15.75" x14ac:dyDescent="0.25">
      <c r="A619" s="51"/>
      <c r="B619" s="51"/>
      <c r="C619" s="51"/>
      <c r="D619" s="50"/>
      <c r="E619" s="86"/>
      <c r="F619" s="50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9"/>
      <c r="AR619" s="50"/>
      <c r="AS619" s="50"/>
      <c r="AT619" s="50"/>
      <c r="AU619" s="50"/>
      <c r="AV619" s="49"/>
      <c r="AW619" s="50"/>
      <c r="AX619" s="50"/>
      <c r="AY619" s="50"/>
    </row>
    <row r="620" spans="1:51" ht="15.75" x14ac:dyDescent="0.25">
      <c r="A620" s="51"/>
      <c r="B620" s="51"/>
      <c r="C620" s="51"/>
      <c r="D620" s="50"/>
      <c r="E620" s="86"/>
      <c r="F620" s="50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9"/>
      <c r="AR620" s="50"/>
      <c r="AS620" s="50"/>
      <c r="AT620" s="50"/>
      <c r="AU620" s="50"/>
      <c r="AV620" s="49"/>
      <c r="AW620" s="50"/>
      <c r="AX620" s="50"/>
      <c r="AY620" s="50"/>
    </row>
    <row r="621" spans="1:51" ht="15.75" x14ac:dyDescent="0.25">
      <c r="A621" s="51"/>
      <c r="B621" s="51"/>
      <c r="C621" s="51"/>
      <c r="D621" s="50"/>
      <c r="E621" s="86"/>
      <c r="F621" s="50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9"/>
      <c r="AR621" s="50"/>
      <c r="AS621" s="50"/>
      <c r="AT621" s="50"/>
      <c r="AU621" s="50"/>
      <c r="AV621" s="49"/>
      <c r="AW621" s="50"/>
      <c r="AX621" s="50"/>
      <c r="AY621" s="50"/>
    </row>
    <row r="622" spans="1:51" ht="15.75" x14ac:dyDescent="0.25">
      <c r="A622" s="51"/>
      <c r="B622" s="51"/>
      <c r="C622" s="51"/>
      <c r="D622" s="50"/>
      <c r="E622" s="86"/>
      <c r="F622" s="50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9"/>
      <c r="AR622" s="50"/>
      <c r="AS622" s="50"/>
      <c r="AT622" s="50"/>
      <c r="AU622" s="50"/>
      <c r="AV622" s="49"/>
      <c r="AW622" s="50"/>
      <c r="AX622" s="50"/>
      <c r="AY622" s="50"/>
    </row>
    <row r="623" spans="1:51" ht="15.75" x14ac:dyDescent="0.25">
      <c r="A623" s="51"/>
      <c r="B623" s="51"/>
      <c r="C623" s="51"/>
      <c r="D623" s="50"/>
      <c r="E623" s="86"/>
      <c r="F623" s="50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9"/>
      <c r="AR623" s="50"/>
      <c r="AS623" s="50"/>
      <c r="AT623" s="50"/>
      <c r="AU623" s="50"/>
      <c r="AV623" s="49"/>
      <c r="AW623" s="50"/>
      <c r="AX623" s="50"/>
      <c r="AY623" s="50"/>
    </row>
    <row r="624" spans="1:51" ht="15.75" x14ac:dyDescent="0.25">
      <c r="A624" s="51"/>
      <c r="B624" s="51"/>
      <c r="C624" s="51"/>
      <c r="D624" s="50"/>
      <c r="E624" s="86"/>
      <c r="F624" s="50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9"/>
      <c r="AR624" s="50"/>
      <c r="AS624" s="50"/>
      <c r="AT624" s="50"/>
      <c r="AU624" s="50"/>
      <c r="AV624" s="49"/>
      <c r="AW624" s="50"/>
      <c r="AX624" s="50"/>
      <c r="AY624" s="50"/>
    </row>
    <row r="625" spans="1:51" ht="15.75" x14ac:dyDescent="0.25">
      <c r="A625" s="51"/>
      <c r="B625" s="51"/>
      <c r="C625" s="51"/>
      <c r="D625" s="50"/>
      <c r="E625" s="86"/>
      <c r="F625" s="50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9"/>
      <c r="AR625" s="50"/>
      <c r="AS625" s="50"/>
      <c r="AT625" s="50"/>
      <c r="AU625" s="50"/>
      <c r="AV625" s="49"/>
      <c r="AW625" s="50"/>
      <c r="AX625" s="50"/>
      <c r="AY625" s="50"/>
    </row>
    <row r="626" spans="1:51" ht="15.75" x14ac:dyDescent="0.25">
      <c r="A626" s="51"/>
      <c r="B626" s="51"/>
      <c r="C626" s="51"/>
      <c r="D626" s="50"/>
      <c r="E626" s="86"/>
      <c r="F626" s="50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9"/>
      <c r="AR626" s="50"/>
      <c r="AS626" s="50"/>
      <c r="AT626" s="50"/>
      <c r="AU626" s="50"/>
      <c r="AV626" s="49"/>
      <c r="AW626" s="50"/>
      <c r="AX626" s="50"/>
      <c r="AY626" s="50"/>
    </row>
    <row r="627" spans="1:51" ht="15.75" x14ac:dyDescent="0.25">
      <c r="A627" s="51"/>
      <c r="B627" s="51"/>
      <c r="C627" s="51"/>
      <c r="D627" s="50"/>
      <c r="E627" s="86"/>
      <c r="F627" s="50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9"/>
      <c r="AR627" s="50"/>
      <c r="AS627" s="50"/>
      <c r="AT627" s="50"/>
      <c r="AU627" s="50"/>
      <c r="AV627" s="49"/>
      <c r="AW627" s="50"/>
      <c r="AX627" s="50"/>
      <c r="AY627" s="50"/>
    </row>
    <row r="628" spans="1:51" ht="15.75" x14ac:dyDescent="0.25">
      <c r="A628" s="51"/>
      <c r="B628" s="51"/>
      <c r="C628" s="51"/>
      <c r="D628" s="50"/>
      <c r="E628" s="86"/>
      <c r="F628" s="50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9"/>
      <c r="AR628" s="50"/>
      <c r="AS628" s="50"/>
      <c r="AT628" s="50"/>
      <c r="AU628" s="50"/>
      <c r="AV628" s="49"/>
      <c r="AW628" s="50"/>
      <c r="AX628" s="50"/>
      <c r="AY628" s="50"/>
    </row>
    <row r="629" spans="1:51" ht="15.75" x14ac:dyDescent="0.25">
      <c r="A629" s="51"/>
      <c r="B629" s="51"/>
      <c r="C629" s="51"/>
      <c r="D629" s="50"/>
      <c r="E629" s="86"/>
      <c r="F629" s="50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9"/>
      <c r="AR629" s="50"/>
      <c r="AS629" s="50"/>
      <c r="AT629" s="50"/>
      <c r="AU629" s="50"/>
      <c r="AV629" s="49"/>
      <c r="AW629" s="50"/>
      <c r="AX629" s="50"/>
      <c r="AY629" s="50"/>
    </row>
    <row r="630" spans="1:51" ht="15.75" x14ac:dyDescent="0.25">
      <c r="A630" s="51"/>
      <c r="B630" s="51"/>
      <c r="C630" s="51"/>
      <c r="D630" s="50"/>
      <c r="E630" s="86"/>
      <c r="F630" s="50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9"/>
      <c r="AR630" s="50"/>
      <c r="AS630" s="50"/>
      <c r="AT630" s="50"/>
      <c r="AU630" s="50"/>
      <c r="AV630" s="49"/>
      <c r="AW630" s="50"/>
      <c r="AX630" s="50"/>
      <c r="AY630" s="50"/>
    </row>
    <row r="631" spans="1:51" ht="15.75" x14ac:dyDescent="0.25">
      <c r="A631" s="51"/>
      <c r="B631" s="51"/>
      <c r="C631" s="51"/>
      <c r="D631" s="50"/>
      <c r="E631" s="86"/>
      <c r="F631" s="50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9"/>
      <c r="AR631" s="50"/>
      <c r="AS631" s="50"/>
      <c r="AT631" s="50"/>
      <c r="AU631" s="50"/>
      <c r="AV631" s="49"/>
      <c r="AW631" s="50"/>
      <c r="AX631" s="50"/>
      <c r="AY631" s="50"/>
    </row>
    <row r="632" spans="1:51" ht="15.75" x14ac:dyDescent="0.25">
      <c r="A632" s="51"/>
      <c r="B632" s="51"/>
      <c r="C632" s="51"/>
      <c r="D632" s="50"/>
      <c r="E632" s="86"/>
      <c r="F632" s="50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9"/>
      <c r="AR632" s="50"/>
      <c r="AS632" s="50"/>
      <c r="AT632" s="50"/>
      <c r="AU632" s="50"/>
      <c r="AV632" s="49"/>
      <c r="AW632" s="50"/>
      <c r="AX632" s="50"/>
      <c r="AY632" s="50"/>
    </row>
    <row r="633" spans="1:51" ht="15.75" x14ac:dyDescent="0.25">
      <c r="A633" s="51"/>
      <c r="B633" s="51"/>
      <c r="C633" s="51"/>
      <c r="D633" s="50"/>
      <c r="E633" s="86"/>
      <c r="F633" s="50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9"/>
      <c r="AR633" s="50"/>
      <c r="AS633" s="50"/>
      <c r="AT633" s="50"/>
      <c r="AU633" s="50"/>
      <c r="AV633" s="49"/>
      <c r="AW633" s="50"/>
      <c r="AX633" s="50"/>
      <c r="AY633" s="50"/>
    </row>
    <row r="634" spans="1:51" ht="15.75" x14ac:dyDescent="0.25">
      <c r="A634" s="51"/>
      <c r="B634" s="51"/>
      <c r="C634" s="51"/>
      <c r="D634" s="50"/>
      <c r="E634" s="86"/>
      <c r="F634" s="50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9"/>
      <c r="AR634" s="50"/>
      <c r="AS634" s="50"/>
      <c r="AT634" s="50"/>
      <c r="AU634" s="50"/>
      <c r="AV634" s="49"/>
      <c r="AW634" s="50"/>
      <c r="AX634" s="50"/>
      <c r="AY634" s="50"/>
    </row>
    <row r="635" spans="1:51" ht="15.75" x14ac:dyDescent="0.25">
      <c r="A635" s="51"/>
      <c r="B635" s="51"/>
      <c r="C635" s="51"/>
      <c r="D635" s="50"/>
      <c r="E635" s="86"/>
      <c r="F635" s="50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9"/>
      <c r="AR635" s="50"/>
      <c r="AS635" s="50"/>
      <c r="AT635" s="50"/>
      <c r="AU635" s="50"/>
      <c r="AV635" s="49"/>
      <c r="AW635" s="50"/>
      <c r="AX635" s="50"/>
      <c r="AY635" s="50"/>
    </row>
    <row r="636" spans="1:51" ht="15.75" x14ac:dyDescent="0.25">
      <c r="A636" s="51"/>
      <c r="B636" s="51"/>
      <c r="C636" s="51"/>
      <c r="D636" s="50"/>
      <c r="E636" s="86"/>
      <c r="F636" s="50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9"/>
      <c r="AR636" s="50"/>
      <c r="AS636" s="50"/>
      <c r="AT636" s="50"/>
      <c r="AU636" s="50"/>
      <c r="AV636" s="49"/>
      <c r="AW636" s="50"/>
      <c r="AX636" s="50"/>
      <c r="AY636" s="50"/>
    </row>
    <row r="637" spans="1:51" ht="15.75" x14ac:dyDescent="0.25">
      <c r="A637" s="51"/>
      <c r="B637" s="51"/>
      <c r="C637" s="51"/>
      <c r="D637" s="50"/>
      <c r="E637" s="86"/>
      <c r="F637" s="50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9"/>
      <c r="AR637" s="50"/>
      <c r="AS637" s="50"/>
      <c r="AT637" s="50"/>
      <c r="AU637" s="50"/>
      <c r="AV637" s="49"/>
      <c r="AW637" s="50"/>
      <c r="AX637" s="50"/>
      <c r="AY637" s="50"/>
    </row>
    <row r="638" spans="1:51" ht="15.75" x14ac:dyDescent="0.25">
      <c r="A638" s="51"/>
      <c r="B638" s="51"/>
      <c r="C638" s="51"/>
      <c r="D638" s="50"/>
      <c r="E638" s="86"/>
      <c r="F638" s="50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9"/>
      <c r="AR638" s="50"/>
      <c r="AS638" s="50"/>
      <c r="AT638" s="50"/>
      <c r="AU638" s="50"/>
      <c r="AV638" s="49"/>
      <c r="AW638" s="50"/>
      <c r="AX638" s="50"/>
      <c r="AY638" s="50"/>
    </row>
    <row r="639" spans="1:51" ht="15.75" x14ac:dyDescent="0.25">
      <c r="A639" s="51"/>
      <c r="B639" s="51"/>
      <c r="C639" s="51"/>
      <c r="D639" s="50"/>
      <c r="E639" s="86"/>
      <c r="F639" s="50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9"/>
      <c r="AR639" s="50"/>
      <c r="AS639" s="50"/>
      <c r="AT639" s="50"/>
      <c r="AU639" s="50"/>
      <c r="AV639" s="49"/>
      <c r="AW639" s="50"/>
      <c r="AX639" s="50"/>
      <c r="AY639" s="50"/>
    </row>
    <row r="640" spans="1:51" ht="15.75" x14ac:dyDescent="0.25">
      <c r="A640" s="51"/>
      <c r="B640" s="51"/>
      <c r="C640" s="51"/>
      <c r="D640" s="50"/>
      <c r="E640" s="86"/>
      <c r="F640" s="50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9"/>
      <c r="AR640" s="50"/>
      <c r="AS640" s="50"/>
      <c r="AT640" s="50"/>
      <c r="AU640" s="50"/>
      <c r="AV640" s="49"/>
      <c r="AW640" s="50"/>
      <c r="AX640" s="50"/>
      <c r="AY640" s="50"/>
    </row>
    <row r="641" spans="1:51" ht="15.75" x14ac:dyDescent="0.25">
      <c r="A641" s="51"/>
      <c r="B641" s="51"/>
      <c r="C641" s="51"/>
      <c r="D641" s="50"/>
      <c r="E641" s="86"/>
      <c r="F641" s="50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9"/>
      <c r="AR641" s="50"/>
      <c r="AS641" s="50"/>
      <c r="AT641" s="50"/>
      <c r="AU641" s="50"/>
      <c r="AV641" s="49"/>
      <c r="AW641" s="50"/>
      <c r="AX641" s="50"/>
      <c r="AY641" s="50"/>
    </row>
    <row r="642" spans="1:51" ht="15.75" x14ac:dyDescent="0.25">
      <c r="A642" s="51"/>
      <c r="B642" s="51"/>
      <c r="C642" s="51"/>
      <c r="D642" s="50"/>
      <c r="E642" s="86"/>
      <c r="F642" s="50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9"/>
      <c r="AR642" s="50"/>
      <c r="AS642" s="50"/>
      <c r="AT642" s="50"/>
      <c r="AU642" s="50"/>
      <c r="AV642" s="49"/>
      <c r="AW642" s="50"/>
      <c r="AX642" s="50"/>
      <c r="AY642" s="50"/>
    </row>
    <row r="643" spans="1:51" ht="15.75" x14ac:dyDescent="0.25">
      <c r="A643" s="51"/>
      <c r="B643" s="51"/>
      <c r="C643" s="51"/>
      <c r="D643" s="50"/>
      <c r="E643" s="86"/>
      <c r="F643" s="50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9"/>
      <c r="AR643" s="50"/>
      <c r="AS643" s="50"/>
      <c r="AT643" s="50"/>
      <c r="AU643" s="50"/>
      <c r="AV643" s="49"/>
      <c r="AW643" s="50"/>
      <c r="AX643" s="50"/>
      <c r="AY643" s="50"/>
    </row>
    <row r="644" spans="1:51" ht="15.75" x14ac:dyDescent="0.25">
      <c r="A644" s="51"/>
      <c r="B644" s="51"/>
      <c r="C644" s="51"/>
      <c r="D644" s="50"/>
      <c r="E644" s="86"/>
      <c r="F644" s="50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9"/>
      <c r="AR644" s="50"/>
      <c r="AS644" s="50"/>
      <c r="AT644" s="50"/>
      <c r="AU644" s="50"/>
      <c r="AV644" s="49"/>
      <c r="AW644" s="50"/>
      <c r="AX644" s="50"/>
      <c r="AY644" s="50"/>
    </row>
    <row r="645" spans="1:51" ht="15.75" x14ac:dyDescent="0.25">
      <c r="A645" s="51"/>
      <c r="B645" s="51"/>
      <c r="C645" s="51"/>
      <c r="D645" s="50"/>
      <c r="E645" s="86"/>
      <c r="F645" s="50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9"/>
      <c r="AR645" s="50"/>
      <c r="AS645" s="50"/>
      <c r="AT645" s="50"/>
      <c r="AU645" s="50"/>
      <c r="AV645" s="49"/>
      <c r="AW645" s="50"/>
      <c r="AX645" s="50"/>
      <c r="AY645" s="50"/>
    </row>
    <row r="646" spans="1:51" ht="15.75" x14ac:dyDescent="0.25">
      <c r="A646" s="51"/>
      <c r="B646" s="51"/>
      <c r="C646" s="51"/>
      <c r="D646" s="50"/>
      <c r="E646" s="86"/>
      <c r="F646" s="50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9"/>
      <c r="AR646" s="50"/>
      <c r="AS646" s="50"/>
      <c r="AT646" s="50"/>
      <c r="AU646" s="50"/>
      <c r="AV646" s="49"/>
      <c r="AW646" s="50"/>
      <c r="AX646" s="50"/>
      <c r="AY646" s="50"/>
    </row>
    <row r="647" spans="1:51" ht="15.75" x14ac:dyDescent="0.25">
      <c r="A647" s="51"/>
      <c r="B647" s="51"/>
      <c r="C647" s="51"/>
      <c r="D647" s="50"/>
      <c r="E647" s="86"/>
      <c r="F647" s="50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9"/>
      <c r="AR647" s="50"/>
      <c r="AS647" s="50"/>
      <c r="AT647" s="50"/>
      <c r="AU647" s="50"/>
      <c r="AV647" s="49"/>
      <c r="AW647" s="50"/>
      <c r="AX647" s="50"/>
      <c r="AY647" s="50"/>
    </row>
    <row r="648" spans="1:51" ht="15.75" x14ac:dyDescent="0.25">
      <c r="A648" s="51"/>
      <c r="B648" s="51"/>
      <c r="C648" s="51"/>
      <c r="D648" s="50"/>
      <c r="E648" s="86"/>
      <c r="F648" s="50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9"/>
      <c r="AR648" s="50"/>
      <c r="AS648" s="50"/>
      <c r="AT648" s="50"/>
      <c r="AU648" s="50"/>
      <c r="AV648" s="49"/>
      <c r="AW648" s="50"/>
      <c r="AX648" s="50"/>
      <c r="AY648" s="50"/>
    </row>
    <row r="649" spans="1:51" ht="15.75" x14ac:dyDescent="0.25">
      <c r="A649" s="51"/>
      <c r="B649" s="51"/>
      <c r="C649" s="51"/>
      <c r="D649" s="50"/>
      <c r="E649" s="86"/>
      <c r="F649" s="50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9"/>
      <c r="AR649" s="50"/>
      <c r="AS649" s="50"/>
      <c r="AT649" s="50"/>
      <c r="AU649" s="50"/>
      <c r="AV649" s="49"/>
      <c r="AW649" s="50"/>
      <c r="AX649" s="50"/>
      <c r="AY649" s="50"/>
    </row>
    <row r="650" spans="1:51" ht="15.75" x14ac:dyDescent="0.25">
      <c r="A650" s="51"/>
      <c r="B650" s="51"/>
      <c r="C650" s="51"/>
      <c r="D650" s="50"/>
      <c r="E650" s="86"/>
      <c r="F650" s="50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9"/>
      <c r="AR650" s="50"/>
      <c r="AS650" s="50"/>
      <c r="AT650" s="50"/>
      <c r="AU650" s="50"/>
      <c r="AV650" s="49"/>
      <c r="AW650" s="50"/>
      <c r="AX650" s="50"/>
      <c r="AY650" s="50"/>
    </row>
    <row r="651" spans="1:51" ht="15.75" x14ac:dyDescent="0.25">
      <c r="A651" s="51"/>
      <c r="B651" s="51"/>
      <c r="C651" s="51"/>
      <c r="D651" s="50"/>
      <c r="E651" s="86"/>
      <c r="F651" s="50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9"/>
      <c r="AR651" s="50"/>
      <c r="AS651" s="50"/>
      <c r="AT651" s="50"/>
      <c r="AU651" s="50"/>
      <c r="AV651" s="49"/>
      <c r="AW651" s="50"/>
      <c r="AX651" s="50"/>
      <c r="AY651" s="50"/>
    </row>
    <row r="652" spans="1:51" ht="15.75" x14ac:dyDescent="0.25">
      <c r="A652" s="51"/>
      <c r="B652" s="51"/>
      <c r="C652" s="51"/>
      <c r="D652" s="50"/>
      <c r="E652" s="86"/>
      <c r="F652" s="50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9"/>
      <c r="AR652" s="50"/>
      <c r="AS652" s="50"/>
      <c r="AT652" s="50"/>
      <c r="AU652" s="50"/>
      <c r="AV652" s="49"/>
      <c r="AW652" s="50"/>
      <c r="AX652" s="50"/>
      <c r="AY652" s="50"/>
    </row>
    <row r="653" spans="1:51" ht="15.75" x14ac:dyDescent="0.25">
      <c r="A653" s="51"/>
      <c r="B653" s="51"/>
      <c r="C653" s="51"/>
      <c r="D653" s="50"/>
      <c r="E653" s="86"/>
      <c r="F653" s="50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9"/>
      <c r="AR653" s="50"/>
      <c r="AS653" s="50"/>
      <c r="AT653" s="50"/>
      <c r="AU653" s="50"/>
      <c r="AV653" s="49"/>
      <c r="AW653" s="50"/>
      <c r="AX653" s="50"/>
      <c r="AY653" s="50"/>
    </row>
    <row r="654" spans="1:51" ht="15.75" x14ac:dyDescent="0.25">
      <c r="A654" s="51"/>
      <c r="B654" s="51"/>
      <c r="C654" s="51"/>
      <c r="D654" s="50"/>
      <c r="E654" s="86"/>
      <c r="F654" s="50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9"/>
      <c r="AR654" s="50"/>
      <c r="AS654" s="50"/>
      <c r="AT654" s="50"/>
      <c r="AU654" s="50"/>
      <c r="AV654" s="49"/>
      <c r="AW654" s="50"/>
      <c r="AX654" s="50"/>
      <c r="AY654" s="50"/>
    </row>
    <row r="655" spans="1:51" ht="15.75" x14ac:dyDescent="0.25">
      <c r="A655" s="51"/>
      <c r="B655" s="51"/>
      <c r="C655" s="51"/>
      <c r="D655" s="50"/>
      <c r="E655" s="86"/>
      <c r="F655" s="50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9"/>
      <c r="AR655" s="50"/>
      <c r="AS655" s="50"/>
      <c r="AT655" s="50"/>
      <c r="AU655" s="50"/>
      <c r="AV655" s="49"/>
      <c r="AW655" s="50"/>
      <c r="AX655" s="50"/>
      <c r="AY655" s="50"/>
    </row>
    <row r="656" spans="1:51" ht="15.75" x14ac:dyDescent="0.25">
      <c r="A656" s="51"/>
      <c r="B656" s="51"/>
      <c r="C656" s="51"/>
      <c r="D656" s="50"/>
      <c r="E656" s="86"/>
      <c r="F656" s="50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9"/>
      <c r="AR656" s="50"/>
      <c r="AS656" s="50"/>
      <c r="AT656" s="50"/>
      <c r="AU656" s="50"/>
      <c r="AV656" s="49"/>
      <c r="AW656" s="50"/>
      <c r="AX656" s="50"/>
      <c r="AY656" s="50"/>
    </row>
    <row r="657" spans="1:51" ht="15.75" x14ac:dyDescent="0.25">
      <c r="A657" s="51"/>
      <c r="B657" s="51"/>
      <c r="C657" s="51"/>
      <c r="D657" s="50"/>
      <c r="E657" s="86"/>
      <c r="F657" s="50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9"/>
      <c r="AR657" s="50"/>
      <c r="AS657" s="50"/>
      <c r="AT657" s="50"/>
      <c r="AU657" s="50"/>
      <c r="AV657" s="49"/>
      <c r="AW657" s="50"/>
      <c r="AX657" s="50"/>
      <c r="AY657" s="50"/>
    </row>
    <row r="658" spans="1:51" ht="15.75" x14ac:dyDescent="0.25">
      <c r="A658" s="51"/>
      <c r="B658" s="51"/>
      <c r="C658" s="51"/>
      <c r="D658" s="50"/>
      <c r="E658" s="86"/>
      <c r="F658" s="50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9"/>
      <c r="AR658" s="50"/>
      <c r="AS658" s="50"/>
      <c r="AT658" s="50"/>
      <c r="AU658" s="50"/>
      <c r="AV658" s="49"/>
      <c r="AW658" s="50"/>
      <c r="AX658" s="50"/>
      <c r="AY658" s="50"/>
    </row>
    <row r="659" spans="1:51" ht="15.75" x14ac:dyDescent="0.25">
      <c r="A659" s="51"/>
      <c r="B659" s="51"/>
      <c r="C659" s="51"/>
      <c r="D659" s="50"/>
      <c r="E659" s="86"/>
      <c r="F659" s="50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9"/>
      <c r="AR659" s="50"/>
      <c r="AS659" s="50"/>
      <c r="AT659" s="50"/>
      <c r="AU659" s="50"/>
      <c r="AV659" s="49"/>
      <c r="AW659" s="50"/>
      <c r="AX659" s="50"/>
      <c r="AY659" s="50"/>
    </row>
    <row r="660" spans="1:51" ht="15.75" x14ac:dyDescent="0.25">
      <c r="A660" s="51"/>
      <c r="B660" s="51"/>
      <c r="C660" s="51"/>
      <c r="D660" s="50"/>
      <c r="E660" s="86"/>
      <c r="F660" s="50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9"/>
      <c r="AR660" s="50"/>
      <c r="AS660" s="50"/>
      <c r="AT660" s="50"/>
      <c r="AU660" s="50"/>
      <c r="AV660" s="49"/>
      <c r="AW660" s="50"/>
      <c r="AX660" s="50"/>
      <c r="AY660" s="50"/>
    </row>
    <row r="661" spans="1:51" ht="15.75" x14ac:dyDescent="0.25">
      <c r="A661" s="51"/>
      <c r="B661" s="51"/>
      <c r="C661" s="51"/>
      <c r="D661" s="50"/>
      <c r="E661" s="86"/>
      <c r="F661" s="50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9"/>
      <c r="AR661" s="50"/>
      <c r="AS661" s="50"/>
      <c r="AT661" s="50"/>
      <c r="AU661" s="50"/>
      <c r="AV661" s="49"/>
      <c r="AW661" s="50"/>
      <c r="AX661" s="50"/>
      <c r="AY661" s="50"/>
    </row>
    <row r="662" spans="1:51" ht="15.75" x14ac:dyDescent="0.25">
      <c r="A662" s="51"/>
      <c r="B662" s="51"/>
      <c r="C662" s="51"/>
      <c r="D662" s="50"/>
      <c r="E662" s="86"/>
      <c r="F662" s="50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9"/>
      <c r="AR662" s="50"/>
      <c r="AS662" s="50"/>
      <c r="AT662" s="50"/>
      <c r="AU662" s="50"/>
      <c r="AV662" s="49"/>
      <c r="AW662" s="50"/>
      <c r="AX662" s="50"/>
      <c r="AY662" s="50"/>
    </row>
    <row r="663" spans="1:51" ht="15.75" x14ac:dyDescent="0.25">
      <c r="A663" s="51"/>
      <c r="B663" s="51"/>
      <c r="C663" s="51"/>
      <c r="D663" s="50"/>
      <c r="E663" s="86"/>
      <c r="F663" s="50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9"/>
      <c r="AR663" s="50"/>
      <c r="AS663" s="50"/>
      <c r="AT663" s="50"/>
      <c r="AU663" s="50"/>
      <c r="AV663" s="49"/>
      <c r="AW663" s="50"/>
      <c r="AX663" s="50"/>
      <c r="AY663" s="50"/>
    </row>
    <row r="664" spans="1:51" ht="15.75" x14ac:dyDescent="0.25">
      <c r="A664" s="51"/>
      <c r="B664" s="51"/>
      <c r="C664" s="51"/>
      <c r="D664" s="50"/>
      <c r="E664" s="86"/>
      <c r="F664" s="50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9"/>
      <c r="AR664" s="50"/>
      <c r="AS664" s="50"/>
      <c r="AT664" s="50"/>
      <c r="AU664" s="50"/>
      <c r="AV664" s="49"/>
      <c r="AW664" s="50"/>
      <c r="AX664" s="50"/>
      <c r="AY664" s="50"/>
    </row>
    <row r="665" spans="1:51" ht="15.75" x14ac:dyDescent="0.25">
      <c r="A665" s="51"/>
      <c r="B665" s="51"/>
      <c r="C665" s="51"/>
      <c r="D665" s="50"/>
      <c r="E665" s="86"/>
      <c r="F665" s="50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9"/>
      <c r="AR665" s="50"/>
      <c r="AS665" s="50"/>
      <c r="AT665" s="50"/>
      <c r="AU665" s="50"/>
      <c r="AV665" s="49"/>
      <c r="AW665" s="50"/>
      <c r="AX665" s="50"/>
      <c r="AY665" s="50"/>
    </row>
    <row r="666" spans="1:51" ht="15.75" x14ac:dyDescent="0.25">
      <c r="A666" s="51"/>
      <c r="B666" s="51"/>
      <c r="C666" s="51"/>
      <c r="D666" s="50"/>
      <c r="E666" s="86"/>
      <c r="F666" s="50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9"/>
      <c r="AR666" s="50"/>
      <c r="AS666" s="50"/>
      <c r="AT666" s="50"/>
      <c r="AU666" s="50"/>
      <c r="AV666" s="49"/>
      <c r="AW666" s="50"/>
      <c r="AX666" s="50"/>
      <c r="AY666" s="50"/>
    </row>
    <row r="667" spans="1:51" ht="15.75" x14ac:dyDescent="0.25">
      <c r="A667" s="51"/>
      <c r="B667" s="51"/>
      <c r="C667" s="51"/>
      <c r="D667" s="50"/>
      <c r="E667" s="86"/>
      <c r="F667" s="50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9"/>
      <c r="AR667" s="50"/>
      <c r="AS667" s="50"/>
      <c r="AT667" s="50"/>
      <c r="AU667" s="50"/>
      <c r="AV667" s="49"/>
      <c r="AW667" s="50"/>
      <c r="AX667" s="50"/>
      <c r="AY667" s="50"/>
    </row>
    <row r="668" spans="1:51" ht="15.75" x14ac:dyDescent="0.25">
      <c r="A668" s="51"/>
      <c r="B668" s="51"/>
      <c r="C668" s="51"/>
      <c r="D668" s="50"/>
      <c r="E668" s="86"/>
      <c r="F668" s="50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9"/>
      <c r="AR668" s="50"/>
      <c r="AS668" s="50"/>
      <c r="AT668" s="50"/>
      <c r="AU668" s="50"/>
      <c r="AV668" s="49"/>
      <c r="AW668" s="50"/>
      <c r="AX668" s="50"/>
      <c r="AY668" s="50"/>
    </row>
    <row r="669" spans="1:51" ht="15.75" x14ac:dyDescent="0.25">
      <c r="A669" s="51"/>
      <c r="B669" s="51"/>
      <c r="C669" s="51"/>
      <c r="D669" s="50"/>
      <c r="E669" s="86"/>
      <c r="F669" s="50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9"/>
      <c r="AR669" s="50"/>
      <c r="AS669" s="50"/>
      <c r="AT669" s="50"/>
      <c r="AU669" s="50"/>
      <c r="AV669" s="49"/>
      <c r="AW669" s="50"/>
      <c r="AX669" s="50"/>
      <c r="AY669" s="50"/>
    </row>
    <row r="670" spans="1:51" ht="15.75" x14ac:dyDescent="0.25">
      <c r="A670" s="51"/>
      <c r="B670" s="51"/>
      <c r="C670" s="51"/>
      <c r="D670" s="50"/>
      <c r="E670" s="86"/>
      <c r="F670" s="50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9"/>
      <c r="AR670" s="50"/>
      <c r="AS670" s="50"/>
      <c r="AT670" s="50"/>
      <c r="AU670" s="50"/>
      <c r="AV670" s="49"/>
      <c r="AW670" s="50"/>
      <c r="AX670" s="50"/>
      <c r="AY670" s="50"/>
    </row>
    <row r="671" spans="1:51" ht="15.75" x14ac:dyDescent="0.25">
      <c r="A671" s="51"/>
      <c r="B671" s="51"/>
      <c r="C671" s="51"/>
      <c r="D671" s="50"/>
      <c r="E671" s="86"/>
      <c r="F671" s="50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9"/>
      <c r="AR671" s="50"/>
      <c r="AS671" s="50"/>
      <c r="AT671" s="50"/>
      <c r="AU671" s="50"/>
      <c r="AV671" s="49"/>
      <c r="AW671" s="50"/>
      <c r="AX671" s="50"/>
      <c r="AY671" s="50"/>
    </row>
    <row r="672" spans="1:51" ht="15.75" x14ac:dyDescent="0.25">
      <c r="A672" s="51"/>
      <c r="B672" s="51"/>
      <c r="C672" s="51"/>
      <c r="D672" s="50"/>
      <c r="E672" s="86"/>
      <c r="F672" s="50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9"/>
      <c r="AR672" s="50"/>
      <c r="AS672" s="50"/>
      <c r="AT672" s="50"/>
      <c r="AU672" s="50"/>
      <c r="AV672" s="49"/>
      <c r="AW672" s="50"/>
      <c r="AX672" s="50"/>
      <c r="AY672" s="50"/>
    </row>
    <row r="673" spans="1:51" ht="15.75" x14ac:dyDescent="0.25">
      <c r="A673" s="51"/>
      <c r="B673" s="51"/>
      <c r="C673" s="51"/>
      <c r="D673" s="50"/>
      <c r="E673" s="86"/>
      <c r="F673" s="50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9"/>
      <c r="AR673" s="50"/>
      <c r="AS673" s="50"/>
      <c r="AT673" s="50"/>
      <c r="AU673" s="50"/>
      <c r="AV673" s="49"/>
      <c r="AW673" s="50"/>
      <c r="AX673" s="50"/>
      <c r="AY673" s="50"/>
    </row>
    <row r="674" spans="1:51" ht="15.75" x14ac:dyDescent="0.25">
      <c r="A674" s="51"/>
      <c r="B674" s="51"/>
      <c r="C674" s="51"/>
      <c r="D674" s="50"/>
      <c r="E674" s="86"/>
      <c r="F674" s="50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9"/>
      <c r="AR674" s="50"/>
      <c r="AS674" s="50"/>
      <c r="AT674" s="50"/>
      <c r="AU674" s="50"/>
      <c r="AV674" s="49"/>
      <c r="AW674" s="50"/>
      <c r="AX674" s="50"/>
      <c r="AY674" s="50"/>
    </row>
    <row r="675" spans="1:51" ht="15.75" x14ac:dyDescent="0.25">
      <c r="A675" s="51"/>
      <c r="B675" s="51"/>
      <c r="C675" s="51"/>
      <c r="D675" s="50"/>
      <c r="E675" s="86"/>
      <c r="F675" s="50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9"/>
      <c r="AR675" s="50"/>
      <c r="AS675" s="50"/>
      <c r="AT675" s="50"/>
      <c r="AU675" s="50"/>
      <c r="AV675" s="49"/>
      <c r="AW675" s="50"/>
      <c r="AX675" s="50"/>
      <c r="AY675" s="50"/>
    </row>
    <row r="676" spans="1:51" ht="15.75" x14ac:dyDescent="0.25">
      <c r="A676" s="51"/>
      <c r="B676" s="51"/>
      <c r="C676" s="51"/>
      <c r="D676" s="50"/>
      <c r="E676" s="86"/>
      <c r="F676" s="50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9"/>
      <c r="AR676" s="50"/>
      <c r="AS676" s="50"/>
      <c r="AT676" s="50"/>
      <c r="AU676" s="50"/>
      <c r="AV676" s="49"/>
      <c r="AW676" s="50"/>
      <c r="AX676" s="50"/>
      <c r="AY676" s="50"/>
    </row>
    <row r="677" spans="1:51" ht="15.75" x14ac:dyDescent="0.25">
      <c r="A677" s="51"/>
      <c r="B677" s="51"/>
      <c r="C677" s="51"/>
      <c r="D677" s="50"/>
      <c r="E677" s="86"/>
      <c r="F677" s="50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9"/>
      <c r="AR677" s="50"/>
      <c r="AS677" s="50"/>
      <c r="AT677" s="50"/>
      <c r="AU677" s="50"/>
      <c r="AV677" s="49"/>
      <c r="AW677" s="50"/>
      <c r="AX677" s="50"/>
      <c r="AY677" s="50"/>
    </row>
    <row r="678" spans="1:51" ht="15.75" x14ac:dyDescent="0.25">
      <c r="A678" s="51"/>
      <c r="B678" s="51"/>
      <c r="C678" s="51"/>
      <c r="D678" s="50"/>
      <c r="E678" s="86"/>
      <c r="F678" s="50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9"/>
      <c r="AR678" s="50"/>
      <c r="AS678" s="50"/>
      <c r="AT678" s="50"/>
      <c r="AU678" s="50"/>
      <c r="AV678" s="49"/>
      <c r="AW678" s="50"/>
      <c r="AX678" s="50"/>
      <c r="AY678" s="50"/>
    </row>
    <row r="679" spans="1:51" ht="15.75" x14ac:dyDescent="0.25">
      <c r="A679" s="51"/>
      <c r="B679" s="51"/>
      <c r="C679" s="51"/>
      <c r="D679" s="50"/>
      <c r="E679" s="86"/>
      <c r="F679" s="50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9"/>
      <c r="AR679" s="50"/>
      <c r="AS679" s="50"/>
      <c r="AT679" s="50"/>
      <c r="AU679" s="50"/>
      <c r="AV679" s="49"/>
      <c r="AW679" s="50"/>
      <c r="AX679" s="50"/>
      <c r="AY679" s="50"/>
    </row>
    <row r="680" spans="1:51" ht="15.75" x14ac:dyDescent="0.25">
      <c r="A680" s="51"/>
      <c r="B680" s="51"/>
      <c r="C680" s="51"/>
      <c r="D680" s="50"/>
      <c r="E680" s="86"/>
      <c r="F680" s="50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9"/>
      <c r="AR680" s="50"/>
      <c r="AS680" s="50"/>
      <c r="AT680" s="50"/>
      <c r="AU680" s="50"/>
      <c r="AV680" s="49"/>
      <c r="AW680" s="50"/>
      <c r="AX680" s="50"/>
      <c r="AY680" s="50"/>
    </row>
    <row r="681" spans="1:51" ht="15.75" x14ac:dyDescent="0.25">
      <c r="A681" s="51"/>
      <c r="B681" s="51"/>
      <c r="C681" s="51"/>
      <c r="D681" s="50"/>
      <c r="E681" s="86"/>
      <c r="F681" s="50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9"/>
      <c r="AR681" s="50"/>
      <c r="AS681" s="50"/>
      <c r="AT681" s="50"/>
      <c r="AU681" s="50"/>
      <c r="AV681" s="49"/>
      <c r="AW681" s="50"/>
      <c r="AX681" s="50"/>
      <c r="AY681" s="50"/>
    </row>
    <row r="682" spans="1:51" ht="15.75" x14ac:dyDescent="0.25">
      <c r="A682" s="51"/>
      <c r="B682" s="51"/>
      <c r="C682" s="51"/>
      <c r="D682" s="50"/>
      <c r="E682" s="86"/>
      <c r="F682" s="50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9"/>
      <c r="AR682" s="50"/>
      <c r="AS682" s="50"/>
      <c r="AT682" s="50"/>
      <c r="AU682" s="50"/>
      <c r="AV682" s="49"/>
      <c r="AW682" s="50"/>
      <c r="AX682" s="50"/>
      <c r="AY682" s="50"/>
    </row>
    <row r="683" spans="1:51" ht="15.75" x14ac:dyDescent="0.25">
      <c r="A683" s="51"/>
      <c r="B683" s="51"/>
      <c r="C683" s="51"/>
      <c r="D683" s="50"/>
      <c r="E683" s="86"/>
      <c r="F683" s="50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9"/>
      <c r="AR683" s="50"/>
      <c r="AS683" s="50"/>
      <c r="AT683" s="50"/>
      <c r="AU683" s="50"/>
      <c r="AV683" s="49"/>
      <c r="AW683" s="50"/>
      <c r="AX683" s="50"/>
      <c r="AY683" s="50"/>
    </row>
    <row r="684" spans="1:51" ht="15.75" x14ac:dyDescent="0.25">
      <c r="A684" s="51"/>
      <c r="B684" s="51"/>
      <c r="C684" s="51"/>
      <c r="D684" s="50"/>
      <c r="E684" s="86"/>
      <c r="F684" s="50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9"/>
      <c r="AR684" s="50"/>
      <c r="AS684" s="50"/>
      <c r="AT684" s="50"/>
      <c r="AU684" s="50"/>
      <c r="AV684" s="49"/>
      <c r="AW684" s="50"/>
      <c r="AX684" s="50"/>
      <c r="AY684" s="50"/>
    </row>
    <row r="685" spans="1:51" ht="15.75" x14ac:dyDescent="0.25">
      <c r="A685" s="51"/>
      <c r="B685" s="51"/>
      <c r="C685" s="51"/>
      <c r="D685" s="50"/>
      <c r="E685" s="86"/>
      <c r="F685" s="50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9"/>
      <c r="AR685" s="50"/>
      <c r="AS685" s="50"/>
      <c r="AT685" s="50"/>
      <c r="AU685" s="50"/>
      <c r="AV685" s="49"/>
      <c r="AW685" s="50"/>
      <c r="AX685" s="50"/>
      <c r="AY685" s="50"/>
    </row>
    <row r="686" spans="1:51" ht="15.75" x14ac:dyDescent="0.25">
      <c r="A686" s="51"/>
      <c r="B686" s="51"/>
      <c r="C686" s="51"/>
      <c r="D686" s="50"/>
      <c r="E686" s="86"/>
      <c r="F686" s="50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9"/>
      <c r="AR686" s="50"/>
      <c r="AS686" s="50"/>
      <c r="AT686" s="50"/>
      <c r="AU686" s="50"/>
      <c r="AV686" s="49"/>
      <c r="AW686" s="50"/>
      <c r="AX686" s="50"/>
      <c r="AY686" s="50"/>
    </row>
    <row r="687" spans="1:51" ht="15.75" x14ac:dyDescent="0.25">
      <c r="A687" s="51"/>
      <c r="B687" s="51"/>
      <c r="C687" s="51"/>
      <c r="D687" s="50"/>
      <c r="E687" s="86"/>
      <c r="F687" s="50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9"/>
      <c r="AR687" s="50"/>
      <c r="AS687" s="50"/>
      <c r="AT687" s="50"/>
      <c r="AU687" s="50"/>
      <c r="AV687" s="49"/>
      <c r="AW687" s="50"/>
      <c r="AX687" s="50"/>
      <c r="AY687" s="50"/>
    </row>
    <row r="688" spans="1:51" ht="15.75" x14ac:dyDescent="0.25">
      <c r="A688" s="51"/>
      <c r="B688" s="51"/>
      <c r="C688" s="51"/>
      <c r="D688" s="50"/>
      <c r="E688" s="86"/>
      <c r="F688" s="50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9"/>
      <c r="AR688" s="50"/>
      <c r="AS688" s="50"/>
      <c r="AT688" s="50"/>
      <c r="AU688" s="50"/>
      <c r="AV688" s="49"/>
      <c r="AW688" s="50"/>
      <c r="AX688" s="50"/>
      <c r="AY688" s="50"/>
    </row>
    <row r="689" spans="1:51" ht="15.75" x14ac:dyDescent="0.25">
      <c r="A689" s="51"/>
      <c r="B689" s="51"/>
      <c r="C689" s="51"/>
      <c r="D689" s="50"/>
      <c r="E689" s="86"/>
      <c r="F689" s="50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9"/>
      <c r="AR689" s="50"/>
      <c r="AS689" s="50"/>
      <c r="AT689" s="50"/>
      <c r="AU689" s="50"/>
      <c r="AV689" s="49"/>
      <c r="AW689" s="50"/>
      <c r="AX689" s="50"/>
      <c r="AY689" s="50"/>
    </row>
    <row r="690" spans="1:51" ht="15.75" x14ac:dyDescent="0.25">
      <c r="A690" s="51"/>
      <c r="B690" s="51"/>
      <c r="C690" s="51"/>
      <c r="D690" s="50"/>
      <c r="E690" s="86"/>
      <c r="F690" s="50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9"/>
      <c r="AR690" s="50"/>
      <c r="AS690" s="50"/>
      <c r="AT690" s="50"/>
      <c r="AU690" s="50"/>
      <c r="AV690" s="49"/>
      <c r="AW690" s="50"/>
      <c r="AX690" s="50"/>
      <c r="AY690" s="50"/>
    </row>
    <row r="691" spans="1:51" ht="15.75" x14ac:dyDescent="0.25">
      <c r="A691" s="51"/>
      <c r="B691" s="51"/>
      <c r="C691" s="51"/>
      <c r="D691" s="50"/>
      <c r="E691" s="86"/>
      <c r="F691" s="50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9"/>
      <c r="AR691" s="50"/>
      <c r="AS691" s="50"/>
      <c r="AT691" s="50"/>
      <c r="AU691" s="50"/>
      <c r="AV691" s="49"/>
      <c r="AW691" s="50"/>
      <c r="AX691" s="50"/>
      <c r="AY691" s="50"/>
    </row>
    <row r="692" spans="1:51" ht="15.75" x14ac:dyDescent="0.25">
      <c r="A692" s="51"/>
      <c r="B692" s="51"/>
      <c r="C692" s="51"/>
      <c r="D692" s="50"/>
      <c r="E692" s="86"/>
      <c r="F692" s="50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9"/>
      <c r="AR692" s="50"/>
      <c r="AS692" s="50"/>
      <c r="AT692" s="50"/>
      <c r="AU692" s="50"/>
      <c r="AV692" s="49"/>
      <c r="AW692" s="50"/>
      <c r="AX692" s="50"/>
      <c r="AY692" s="50"/>
    </row>
    <row r="693" spans="1:51" ht="15.75" x14ac:dyDescent="0.25">
      <c r="A693" s="51"/>
      <c r="B693" s="51"/>
      <c r="C693" s="51"/>
      <c r="D693" s="50"/>
      <c r="E693" s="86"/>
      <c r="F693" s="50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9"/>
      <c r="AR693" s="50"/>
      <c r="AS693" s="50"/>
      <c r="AT693" s="50"/>
      <c r="AU693" s="50"/>
      <c r="AV693" s="49"/>
      <c r="AW693" s="50"/>
      <c r="AX693" s="50"/>
      <c r="AY693" s="50"/>
    </row>
    <row r="694" spans="1:51" ht="15.75" x14ac:dyDescent="0.25">
      <c r="A694" s="51"/>
      <c r="B694" s="51"/>
      <c r="C694" s="51"/>
      <c r="D694" s="50"/>
      <c r="E694" s="86"/>
      <c r="F694" s="50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9"/>
      <c r="AR694" s="50"/>
      <c r="AS694" s="50"/>
      <c r="AT694" s="50"/>
      <c r="AU694" s="50"/>
      <c r="AV694" s="49"/>
      <c r="AW694" s="50"/>
      <c r="AX694" s="50"/>
      <c r="AY694" s="50"/>
    </row>
    <row r="695" spans="1:51" ht="15.75" x14ac:dyDescent="0.25">
      <c r="A695" s="51"/>
      <c r="B695" s="51"/>
      <c r="C695" s="51"/>
      <c r="D695" s="50"/>
      <c r="E695" s="86"/>
      <c r="F695" s="50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9"/>
      <c r="AR695" s="50"/>
      <c r="AS695" s="50"/>
      <c r="AT695" s="50"/>
      <c r="AU695" s="50"/>
      <c r="AV695" s="49"/>
      <c r="AW695" s="50"/>
      <c r="AX695" s="50"/>
      <c r="AY695" s="50"/>
    </row>
    <row r="696" spans="1:51" ht="15.75" x14ac:dyDescent="0.25">
      <c r="A696" s="51"/>
      <c r="B696" s="51"/>
      <c r="C696" s="51"/>
      <c r="D696" s="50"/>
      <c r="E696" s="86"/>
      <c r="F696" s="50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9"/>
      <c r="AR696" s="50"/>
      <c r="AS696" s="50"/>
      <c r="AT696" s="50"/>
      <c r="AU696" s="50"/>
      <c r="AV696" s="49"/>
      <c r="AW696" s="50"/>
      <c r="AX696" s="50"/>
      <c r="AY696" s="50"/>
    </row>
    <row r="697" spans="1:51" ht="15.75" x14ac:dyDescent="0.25">
      <c r="A697" s="51"/>
      <c r="B697" s="51"/>
      <c r="C697" s="51"/>
      <c r="D697" s="50"/>
      <c r="E697" s="86"/>
      <c r="F697" s="50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9"/>
      <c r="AR697" s="50"/>
      <c r="AS697" s="50"/>
      <c r="AT697" s="50"/>
      <c r="AU697" s="50"/>
      <c r="AV697" s="49"/>
      <c r="AW697" s="50"/>
      <c r="AX697" s="50"/>
      <c r="AY697" s="50"/>
    </row>
    <row r="698" spans="1:51" ht="15.75" x14ac:dyDescent="0.25">
      <c r="A698" s="51"/>
      <c r="B698" s="51"/>
      <c r="C698" s="51"/>
      <c r="D698" s="50"/>
      <c r="E698" s="86"/>
      <c r="F698" s="50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9"/>
      <c r="AR698" s="50"/>
      <c r="AS698" s="50"/>
      <c r="AT698" s="50"/>
      <c r="AU698" s="50"/>
      <c r="AV698" s="49"/>
      <c r="AW698" s="50"/>
      <c r="AX698" s="50"/>
      <c r="AY698" s="50"/>
    </row>
    <row r="699" spans="1:51" ht="15.75" x14ac:dyDescent="0.25">
      <c r="A699" s="51"/>
      <c r="B699" s="51"/>
      <c r="C699" s="51"/>
      <c r="D699" s="50"/>
      <c r="E699" s="86"/>
      <c r="F699" s="50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9"/>
      <c r="AR699" s="50"/>
      <c r="AS699" s="50"/>
      <c r="AT699" s="50"/>
      <c r="AU699" s="50"/>
      <c r="AV699" s="49"/>
      <c r="AW699" s="50"/>
      <c r="AX699" s="50"/>
      <c r="AY699" s="50"/>
    </row>
    <row r="700" spans="1:51" ht="15.75" x14ac:dyDescent="0.25">
      <c r="A700" s="51"/>
      <c r="B700" s="51"/>
      <c r="C700" s="51"/>
      <c r="D700" s="50"/>
      <c r="E700" s="86"/>
      <c r="F700" s="50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9"/>
      <c r="AR700" s="50"/>
      <c r="AS700" s="50"/>
      <c r="AT700" s="50"/>
      <c r="AU700" s="50"/>
      <c r="AV700" s="49"/>
      <c r="AW700" s="50"/>
      <c r="AX700" s="50"/>
      <c r="AY700" s="50"/>
    </row>
    <row r="701" spans="1:51" ht="15.75" x14ac:dyDescent="0.25">
      <c r="A701" s="51"/>
      <c r="B701" s="51"/>
      <c r="C701" s="51"/>
      <c r="D701" s="50"/>
      <c r="E701" s="86"/>
      <c r="F701" s="50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9"/>
      <c r="AR701" s="50"/>
      <c r="AS701" s="50"/>
      <c r="AT701" s="50"/>
      <c r="AU701" s="50"/>
      <c r="AV701" s="49"/>
      <c r="AW701" s="50"/>
      <c r="AX701" s="50"/>
      <c r="AY701" s="50"/>
    </row>
    <row r="702" spans="1:51" ht="15.75" x14ac:dyDescent="0.25">
      <c r="A702" s="51"/>
      <c r="B702" s="51"/>
      <c r="C702" s="51"/>
      <c r="D702" s="50"/>
      <c r="E702" s="86"/>
      <c r="F702" s="50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9"/>
      <c r="AR702" s="50"/>
      <c r="AS702" s="50"/>
      <c r="AT702" s="50"/>
      <c r="AU702" s="50"/>
      <c r="AV702" s="49"/>
      <c r="AW702" s="50"/>
      <c r="AX702" s="50"/>
      <c r="AY702" s="50"/>
    </row>
    <row r="703" spans="1:51" ht="15.75" x14ac:dyDescent="0.25">
      <c r="A703" s="51"/>
      <c r="B703" s="51"/>
      <c r="C703" s="51"/>
      <c r="D703" s="50"/>
      <c r="E703" s="86"/>
      <c r="F703" s="50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9"/>
      <c r="AR703" s="50"/>
      <c r="AS703" s="50"/>
      <c r="AT703" s="50"/>
      <c r="AU703" s="50"/>
      <c r="AV703" s="49"/>
      <c r="AW703" s="50"/>
      <c r="AX703" s="50"/>
      <c r="AY703" s="50"/>
    </row>
    <row r="704" spans="1:51" ht="15.75" x14ac:dyDescent="0.25">
      <c r="A704" s="51"/>
      <c r="B704" s="51"/>
      <c r="C704" s="51"/>
      <c r="D704" s="50"/>
      <c r="E704" s="86"/>
      <c r="F704" s="50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9"/>
      <c r="AR704" s="50"/>
      <c r="AS704" s="50"/>
      <c r="AT704" s="50"/>
      <c r="AU704" s="50"/>
      <c r="AV704" s="49"/>
      <c r="AW704" s="50"/>
      <c r="AX704" s="50"/>
      <c r="AY704" s="50"/>
    </row>
    <row r="705" spans="1:51" ht="15.75" x14ac:dyDescent="0.25">
      <c r="A705" s="51"/>
      <c r="B705" s="51"/>
      <c r="C705" s="51"/>
      <c r="D705" s="50"/>
      <c r="E705" s="86"/>
      <c r="F705" s="50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9"/>
      <c r="AR705" s="50"/>
      <c r="AS705" s="50"/>
      <c r="AT705" s="50"/>
      <c r="AU705" s="50"/>
      <c r="AV705" s="49"/>
      <c r="AW705" s="50"/>
      <c r="AX705" s="50"/>
      <c r="AY705" s="50"/>
    </row>
    <row r="706" spans="1:51" ht="15.75" x14ac:dyDescent="0.25">
      <c r="A706" s="51"/>
      <c r="B706" s="51"/>
      <c r="C706" s="51"/>
      <c r="D706" s="50"/>
      <c r="E706" s="86"/>
      <c r="F706" s="50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9"/>
      <c r="AR706" s="50"/>
      <c r="AS706" s="50"/>
      <c r="AT706" s="50"/>
      <c r="AU706" s="50"/>
      <c r="AV706" s="49"/>
      <c r="AW706" s="50"/>
      <c r="AX706" s="50"/>
      <c r="AY706" s="50"/>
    </row>
    <row r="707" spans="1:51" ht="15.75" x14ac:dyDescent="0.25">
      <c r="A707" s="51"/>
      <c r="B707" s="51"/>
      <c r="C707" s="51"/>
      <c r="D707" s="50"/>
      <c r="E707" s="86"/>
      <c r="F707" s="50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9"/>
      <c r="AR707" s="50"/>
      <c r="AS707" s="50"/>
      <c r="AT707" s="50"/>
      <c r="AU707" s="50"/>
      <c r="AV707" s="49"/>
      <c r="AW707" s="50"/>
      <c r="AX707" s="50"/>
      <c r="AY707" s="50"/>
    </row>
    <row r="708" spans="1:51" ht="15.75" x14ac:dyDescent="0.25">
      <c r="A708" s="51"/>
      <c r="B708" s="51"/>
      <c r="C708" s="51"/>
      <c r="D708" s="50"/>
      <c r="E708" s="86"/>
      <c r="F708" s="50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9"/>
      <c r="AR708" s="50"/>
      <c r="AS708" s="50"/>
      <c r="AT708" s="50"/>
      <c r="AU708" s="50"/>
      <c r="AV708" s="49"/>
      <c r="AW708" s="50"/>
      <c r="AX708" s="50"/>
      <c r="AY708" s="50"/>
    </row>
    <row r="709" spans="1:51" ht="15.75" x14ac:dyDescent="0.25">
      <c r="A709" s="51"/>
      <c r="B709" s="51"/>
      <c r="C709" s="51"/>
      <c r="D709" s="50"/>
      <c r="E709" s="86"/>
      <c r="F709" s="50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9"/>
      <c r="AR709" s="50"/>
      <c r="AS709" s="50"/>
      <c r="AT709" s="50"/>
      <c r="AU709" s="50"/>
      <c r="AV709" s="49"/>
      <c r="AW709" s="50"/>
      <c r="AX709" s="50"/>
      <c r="AY709" s="50"/>
    </row>
    <row r="710" spans="1:51" ht="15.75" x14ac:dyDescent="0.25">
      <c r="A710" s="51"/>
      <c r="B710" s="51"/>
      <c r="C710" s="51"/>
      <c r="D710" s="50"/>
      <c r="E710" s="86"/>
      <c r="F710" s="50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9"/>
      <c r="AR710" s="50"/>
      <c r="AS710" s="50"/>
      <c r="AT710" s="50"/>
      <c r="AU710" s="50"/>
      <c r="AV710" s="49"/>
      <c r="AW710" s="50"/>
      <c r="AX710" s="50"/>
      <c r="AY710" s="50"/>
    </row>
    <row r="711" spans="1:51" ht="15.75" x14ac:dyDescent="0.25">
      <c r="A711" s="51"/>
      <c r="B711" s="51"/>
      <c r="C711" s="51"/>
      <c r="D711" s="50"/>
      <c r="E711" s="86"/>
      <c r="F711" s="50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9"/>
      <c r="AR711" s="50"/>
      <c r="AS711" s="50"/>
      <c r="AT711" s="50"/>
      <c r="AU711" s="50"/>
      <c r="AV711" s="49"/>
      <c r="AW711" s="50"/>
      <c r="AX711" s="50"/>
      <c r="AY711" s="50"/>
    </row>
    <row r="712" spans="1:51" ht="15.75" x14ac:dyDescent="0.25">
      <c r="A712" s="51"/>
      <c r="B712" s="51"/>
      <c r="C712" s="51"/>
      <c r="D712" s="50"/>
      <c r="E712" s="86"/>
      <c r="F712" s="50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9"/>
      <c r="AR712" s="50"/>
      <c r="AS712" s="50"/>
      <c r="AT712" s="50"/>
      <c r="AU712" s="50"/>
      <c r="AV712" s="49"/>
      <c r="AW712" s="50"/>
      <c r="AX712" s="50"/>
      <c r="AY712" s="50"/>
    </row>
    <row r="713" spans="1:51" ht="15.75" x14ac:dyDescent="0.25">
      <c r="A713" s="51"/>
      <c r="B713" s="51"/>
      <c r="C713" s="51"/>
      <c r="D713" s="50"/>
      <c r="E713" s="86"/>
      <c r="F713" s="50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9"/>
      <c r="AR713" s="50"/>
      <c r="AS713" s="50"/>
      <c r="AT713" s="50"/>
      <c r="AU713" s="50"/>
      <c r="AV713" s="49"/>
      <c r="AW713" s="50"/>
      <c r="AX713" s="50"/>
      <c r="AY713" s="50"/>
    </row>
    <row r="714" spans="1:51" ht="15.75" x14ac:dyDescent="0.25">
      <c r="A714" s="51"/>
      <c r="B714" s="51"/>
      <c r="C714" s="51"/>
      <c r="D714" s="50"/>
      <c r="E714" s="86"/>
      <c r="F714" s="50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9"/>
      <c r="AR714" s="50"/>
      <c r="AS714" s="50"/>
      <c r="AT714" s="50"/>
      <c r="AU714" s="50"/>
      <c r="AV714" s="49"/>
      <c r="AW714" s="50"/>
      <c r="AX714" s="50"/>
      <c r="AY714" s="50"/>
    </row>
    <row r="715" spans="1:51" ht="15.75" x14ac:dyDescent="0.25">
      <c r="A715" s="51"/>
      <c r="B715" s="51"/>
      <c r="C715" s="51"/>
      <c r="D715" s="50"/>
      <c r="E715" s="86"/>
      <c r="F715" s="50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9"/>
      <c r="AR715" s="50"/>
      <c r="AS715" s="50"/>
      <c r="AT715" s="50"/>
      <c r="AU715" s="50"/>
      <c r="AV715" s="49"/>
      <c r="AW715" s="50"/>
      <c r="AX715" s="50"/>
      <c r="AY715" s="50"/>
    </row>
    <row r="716" spans="1:51" ht="15.75" x14ac:dyDescent="0.25">
      <c r="A716" s="51"/>
      <c r="B716" s="51"/>
      <c r="C716" s="51"/>
      <c r="D716" s="50"/>
      <c r="E716" s="86"/>
      <c r="F716" s="50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9"/>
      <c r="AR716" s="50"/>
      <c r="AS716" s="50"/>
      <c r="AT716" s="50"/>
      <c r="AU716" s="50"/>
      <c r="AV716" s="49"/>
      <c r="AW716" s="50"/>
      <c r="AX716" s="50"/>
      <c r="AY716" s="50"/>
    </row>
    <row r="717" spans="1:51" ht="15.75" x14ac:dyDescent="0.25">
      <c r="A717" s="51"/>
      <c r="B717" s="51"/>
      <c r="C717" s="51"/>
      <c r="D717" s="50"/>
      <c r="E717" s="86"/>
      <c r="F717" s="50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9"/>
      <c r="AR717" s="50"/>
      <c r="AS717" s="50"/>
      <c r="AT717" s="50"/>
      <c r="AU717" s="50"/>
      <c r="AV717" s="49"/>
      <c r="AW717" s="50"/>
      <c r="AX717" s="50"/>
      <c r="AY717" s="50"/>
    </row>
    <row r="718" spans="1:51" ht="15.75" x14ac:dyDescent="0.25">
      <c r="A718" s="51"/>
      <c r="B718" s="51"/>
      <c r="C718" s="51"/>
      <c r="D718" s="50"/>
      <c r="E718" s="86"/>
      <c r="F718" s="50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9"/>
      <c r="AR718" s="50"/>
      <c r="AS718" s="50"/>
      <c r="AT718" s="50"/>
      <c r="AU718" s="50"/>
      <c r="AV718" s="49"/>
      <c r="AW718" s="50"/>
      <c r="AX718" s="50"/>
      <c r="AY718" s="50"/>
    </row>
    <row r="719" spans="1:51" ht="15.75" x14ac:dyDescent="0.25">
      <c r="A719" s="51"/>
      <c r="B719" s="51"/>
      <c r="C719" s="51"/>
      <c r="D719" s="50"/>
      <c r="E719" s="86"/>
      <c r="F719" s="50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9"/>
      <c r="AR719" s="50"/>
      <c r="AS719" s="50"/>
      <c r="AT719" s="50"/>
      <c r="AU719" s="50"/>
      <c r="AV719" s="49"/>
      <c r="AW719" s="50"/>
      <c r="AX719" s="50"/>
      <c r="AY719" s="50"/>
    </row>
    <row r="720" spans="1:51" ht="15.75" x14ac:dyDescent="0.25">
      <c r="A720" s="51"/>
      <c r="B720" s="51"/>
      <c r="C720" s="51"/>
      <c r="D720" s="50"/>
      <c r="E720" s="86"/>
      <c r="F720" s="50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9"/>
      <c r="AR720" s="50"/>
      <c r="AS720" s="50"/>
      <c r="AT720" s="50"/>
      <c r="AU720" s="50"/>
      <c r="AV720" s="49"/>
      <c r="AW720" s="50"/>
      <c r="AX720" s="50"/>
      <c r="AY720" s="50"/>
    </row>
    <row r="721" spans="1:51" ht="15.75" x14ac:dyDescent="0.25">
      <c r="A721" s="51"/>
      <c r="B721" s="51"/>
      <c r="C721" s="51"/>
      <c r="D721" s="50"/>
      <c r="E721" s="86"/>
      <c r="F721" s="50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9"/>
      <c r="AR721" s="50"/>
      <c r="AS721" s="50"/>
      <c r="AT721" s="50"/>
      <c r="AU721" s="50"/>
      <c r="AV721" s="49"/>
      <c r="AW721" s="50"/>
      <c r="AX721" s="50"/>
      <c r="AY721" s="50"/>
    </row>
    <row r="722" spans="1:51" ht="15.75" x14ac:dyDescent="0.25">
      <c r="A722" s="51"/>
      <c r="B722" s="51"/>
      <c r="C722" s="51"/>
      <c r="D722" s="50"/>
      <c r="E722" s="86"/>
      <c r="F722" s="50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9"/>
      <c r="AR722" s="50"/>
      <c r="AS722" s="50"/>
      <c r="AT722" s="50"/>
      <c r="AU722" s="50"/>
      <c r="AV722" s="49"/>
      <c r="AW722" s="50"/>
      <c r="AX722" s="50"/>
      <c r="AY722" s="50"/>
    </row>
    <row r="723" spans="1:51" ht="15.75" x14ac:dyDescent="0.25">
      <c r="A723" s="51"/>
      <c r="B723" s="51"/>
      <c r="C723" s="51"/>
      <c r="D723" s="50"/>
      <c r="E723" s="86"/>
      <c r="F723" s="50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9"/>
      <c r="AR723" s="50"/>
      <c r="AS723" s="50"/>
      <c r="AT723" s="50"/>
      <c r="AU723" s="50"/>
      <c r="AV723" s="49"/>
      <c r="AW723" s="50"/>
      <c r="AX723" s="50"/>
      <c r="AY723" s="50"/>
    </row>
    <row r="724" spans="1:51" ht="15.75" x14ac:dyDescent="0.25">
      <c r="A724" s="51"/>
      <c r="B724" s="51"/>
      <c r="C724" s="51"/>
      <c r="D724" s="50"/>
      <c r="E724" s="86"/>
      <c r="F724" s="50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9"/>
      <c r="AR724" s="50"/>
      <c r="AS724" s="50"/>
      <c r="AT724" s="50"/>
      <c r="AU724" s="50"/>
      <c r="AV724" s="49"/>
      <c r="AW724" s="50"/>
      <c r="AX724" s="50"/>
      <c r="AY724" s="50"/>
    </row>
    <row r="725" spans="1:51" ht="15.75" x14ac:dyDescent="0.25">
      <c r="A725" s="51"/>
      <c r="B725" s="51"/>
      <c r="C725" s="51"/>
      <c r="D725" s="50"/>
      <c r="E725" s="86"/>
      <c r="F725" s="50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9"/>
      <c r="AR725" s="50"/>
      <c r="AS725" s="50"/>
      <c r="AT725" s="50"/>
      <c r="AU725" s="50"/>
      <c r="AV725" s="49"/>
      <c r="AW725" s="50"/>
      <c r="AX725" s="50"/>
      <c r="AY725" s="50"/>
    </row>
    <row r="726" spans="1:51" ht="15.75" x14ac:dyDescent="0.25">
      <c r="A726" s="51"/>
      <c r="B726" s="51"/>
      <c r="C726" s="51"/>
      <c r="D726" s="50"/>
      <c r="E726" s="86"/>
      <c r="F726" s="50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9"/>
      <c r="AR726" s="50"/>
      <c r="AS726" s="50"/>
      <c r="AT726" s="50"/>
      <c r="AU726" s="50"/>
      <c r="AV726" s="49"/>
      <c r="AW726" s="50"/>
      <c r="AX726" s="50"/>
      <c r="AY726" s="50"/>
    </row>
    <row r="727" spans="1:51" ht="15.75" x14ac:dyDescent="0.25">
      <c r="A727" s="51"/>
      <c r="B727" s="51"/>
      <c r="C727" s="51"/>
      <c r="D727" s="50"/>
      <c r="E727" s="86"/>
      <c r="F727" s="50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9"/>
      <c r="AR727" s="50"/>
      <c r="AS727" s="50"/>
      <c r="AT727" s="50"/>
      <c r="AU727" s="50"/>
      <c r="AV727" s="49"/>
      <c r="AW727" s="50"/>
      <c r="AX727" s="50"/>
      <c r="AY727" s="50"/>
    </row>
    <row r="728" spans="1:51" ht="15.75" x14ac:dyDescent="0.25">
      <c r="A728" s="51"/>
      <c r="B728" s="51"/>
      <c r="C728" s="51"/>
      <c r="D728" s="50"/>
      <c r="E728" s="86"/>
      <c r="F728" s="50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9"/>
      <c r="AR728" s="50"/>
      <c r="AS728" s="50"/>
      <c r="AT728" s="50"/>
      <c r="AU728" s="50"/>
      <c r="AV728" s="49"/>
      <c r="AW728" s="50"/>
      <c r="AX728" s="50"/>
      <c r="AY728" s="50"/>
    </row>
    <row r="729" spans="1:51" ht="15.75" x14ac:dyDescent="0.25">
      <c r="A729" s="51"/>
      <c r="B729" s="51"/>
      <c r="C729" s="51"/>
      <c r="D729" s="50"/>
      <c r="E729" s="86"/>
      <c r="F729" s="50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9"/>
      <c r="AR729" s="50"/>
      <c r="AS729" s="50"/>
      <c r="AT729" s="50"/>
      <c r="AU729" s="50"/>
      <c r="AV729" s="49"/>
      <c r="AW729" s="50"/>
      <c r="AX729" s="50"/>
      <c r="AY729" s="50"/>
    </row>
    <row r="730" spans="1:51" ht="15.75" x14ac:dyDescent="0.25">
      <c r="A730" s="51"/>
      <c r="B730" s="51"/>
      <c r="C730" s="51"/>
      <c r="D730" s="50"/>
      <c r="E730" s="86"/>
      <c r="F730" s="50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9"/>
      <c r="AR730" s="50"/>
      <c r="AS730" s="50"/>
      <c r="AT730" s="50"/>
      <c r="AU730" s="50"/>
      <c r="AV730" s="49"/>
      <c r="AW730" s="50"/>
      <c r="AX730" s="50"/>
      <c r="AY730" s="50"/>
    </row>
    <row r="731" spans="1:51" ht="15.75" x14ac:dyDescent="0.25">
      <c r="A731" s="51"/>
      <c r="B731" s="51"/>
      <c r="C731" s="51"/>
      <c r="D731" s="50"/>
      <c r="E731" s="86"/>
      <c r="F731" s="50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9"/>
      <c r="AR731" s="50"/>
      <c r="AS731" s="50"/>
      <c r="AT731" s="50"/>
      <c r="AU731" s="50"/>
      <c r="AV731" s="49"/>
      <c r="AW731" s="50"/>
      <c r="AX731" s="50"/>
      <c r="AY731" s="50"/>
    </row>
    <row r="732" spans="1:51" ht="15.75" x14ac:dyDescent="0.25">
      <c r="A732" s="51"/>
      <c r="B732" s="51"/>
      <c r="C732" s="51"/>
      <c r="D732" s="50"/>
      <c r="E732" s="86"/>
      <c r="F732" s="50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9"/>
      <c r="AR732" s="50"/>
      <c r="AS732" s="50"/>
      <c r="AT732" s="50"/>
      <c r="AU732" s="50"/>
      <c r="AV732" s="49"/>
      <c r="AW732" s="50"/>
      <c r="AX732" s="50"/>
      <c r="AY732" s="50"/>
    </row>
    <row r="733" spans="1:51" ht="15.75" x14ac:dyDescent="0.25">
      <c r="A733" s="51"/>
      <c r="B733" s="51"/>
      <c r="C733" s="51"/>
      <c r="D733" s="50"/>
      <c r="E733" s="86"/>
      <c r="F733" s="50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9"/>
      <c r="AR733" s="50"/>
      <c r="AS733" s="50"/>
      <c r="AT733" s="50"/>
      <c r="AU733" s="50"/>
      <c r="AV733" s="49"/>
      <c r="AW733" s="50"/>
      <c r="AX733" s="50"/>
      <c r="AY733" s="50"/>
    </row>
    <row r="734" spans="1:51" ht="15.75" x14ac:dyDescent="0.25">
      <c r="A734" s="51"/>
      <c r="B734" s="51"/>
      <c r="C734" s="51"/>
      <c r="D734" s="50"/>
      <c r="E734" s="86"/>
      <c r="F734" s="50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9"/>
      <c r="AR734" s="50"/>
      <c r="AS734" s="50"/>
      <c r="AT734" s="50"/>
      <c r="AU734" s="50"/>
      <c r="AV734" s="49"/>
      <c r="AW734" s="50"/>
      <c r="AX734" s="50"/>
      <c r="AY734" s="50"/>
    </row>
    <row r="735" spans="1:51" ht="15.75" x14ac:dyDescent="0.25">
      <c r="A735" s="51"/>
      <c r="B735" s="51"/>
      <c r="C735" s="51"/>
      <c r="D735" s="50"/>
      <c r="E735" s="86"/>
      <c r="F735" s="50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9"/>
      <c r="AR735" s="50"/>
      <c r="AS735" s="50"/>
      <c r="AT735" s="50"/>
      <c r="AU735" s="50"/>
      <c r="AV735" s="49"/>
      <c r="AW735" s="50"/>
      <c r="AX735" s="50"/>
      <c r="AY735" s="50"/>
    </row>
    <row r="736" spans="1:51" ht="15.75" x14ac:dyDescent="0.25">
      <c r="A736" s="51"/>
      <c r="B736" s="51"/>
      <c r="C736" s="51"/>
      <c r="D736" s="50"/>
      <c r="E736" s="86"/>
      <c r="F736" s="50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9"/>
      <c r="AR736" s="50"/>
      <c r="AS736" s="50"/>
      <c r="AT736" s="50"/>
      <c r="AU736" s="50"/>
      <c r="AV736" s="49"/>
      <c r="AW736" s="50"/>
      <c r="AX736" s="50"/>
      <c r="AY736" s="50"/>
    </row>
    <row r="737" spans="1:51" ht="15.75" x14ac:dyDescent="0.25">
      <c r="A737" s="51"/>
      <c r="B737" s="51"/>
      <c r="C737" s="51"/>
      <c r="D737" s="50"/>
      <c r="E737" s="86"/>
      <c r="F737" s="50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9"/>
      <c r="AR737" s="50"/>
      <c r="AS737" s="50"/>
      <c r="AT737" s="50"/>
      <c r="AU737" s="50"/>
      <c r="AV737" s="49"/>
      <c r="AW737" s="50"/>
      <c r="AX737" s="50"/>
      <c r="AY737" s="50"/>
    </row>
    <row r="738" spans="1:51" ht="15.75" x14ac:dyDescent="0.25">
      <c r="A738" s="51"/>
      <c r="B738" s="51"/>
      <c r="C738" s="51"/>
      <c r="D738" s="50"/>
      <c r="E738" s="86"/>
      <c r="F738" s="50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9"/>
      <c r="AR738" s="50"/>
      <c r="AS738" s="50"/>
      <c r="AT738" s="50"/>
      <c r="AU738" s="50"/>
      <c r="AV738" s="49"/>
      <c r="AW738" s="50"/>
      <c r="AX738" s="50"/>
      <c r="AY738" s="50"/>
    </row>
    <row r="739" spans="1:51" ht="15.75" x14ac:dyDescent="0.25">
      <c r="A739" s="51"/>
      <c r="B739" s="51"/>
      <c r="C739" s="51"/>
      <c r="D739" s="50"/>
      <c r="E739" s="86"/>
      <c r="F739" s="50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9"/>
      <c r="AR739" s="50"/>
      <c r="AS739" s="50"/>
      <c r="AT739" s="50"/>
      <c r="AU739" s="50"/>
      <c r="AV739" s="49"/>
      <c r="AW739" s="50"/>
      <c r="AX739" s="50"/>
      <c r="AY739" s="50"/>
    </row>
    <row r="740" spans="1:51" ht="15.75" x14ac:dyDescent="0.25">
      <c r="A740" s="51"/>
      <c r="B740" s="51"/>
      <c r="C740" s="51"/>
      <c r="D740" s="50"/>
      <c r="E740" s="86"/>
      <c r="F740" s="50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9"/>
      <c r="AR740" s="50"/>
      <c r="AS740" s="50"/>
      <c r="AT740" s="50"/>
      <c r="AU740" s="50"/>
      <c r="AV740" s="49"/>
      <c r="AW740" s="50"/>
      <c r="AX740" s="50"/>
      <c r="AY740" s="50"/>
    </row>
    <row r="741" spans="1:51" ht="15.75" x14ac:dyDescent="0.25">
      <c r="A741" s="51"/>
      <c r="B741" s="51"/>
      <c r="C741" s="51"/>
      <c r="D741" s="50"/>
      <c r="E741" s="86"/>
      <c r="F741" s="50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9"/>
      <c r="AR741" s="50"/>
      <c r="AS741" s="50"/>
      <c r="AT741" s="50"/>
      <c r="AU741" s="50"/>
      <c r="AV741" s="49"/>
      <c r="AW741" s="50"/>
      <c r="AX741" s="50"/>
      <c r="AY741" s="50"/>
    </row>
    <row r="742" spans="1:51" ht="15.75" x14ac:dyDescent="0.25">
      <c r="A742" s="51"/>
      <c r="B742" s="51"/>
      <c r="C742" s="51"/>
      <c r="D742" s="50"/>
      <c r="E742" s="86"/>
      <c r="F742" s="50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9"/>
      <c r="AR742" s="50"/>
      <c r="AS742" s="50"/>
      <c r="AT742" s="50"/>
      <c r="AU742" s="50"/>
      <c r="AV742" s="49"/>
      <c r="AW742" s="50"/>
      <c r="AX742" s="50"/>
      <c r="AY742" s="50"/>
    </row>
    <row r="743" spans="1:51" ht="15.75" x14ac:dyDescent="0.25">
      <c r="A743" s="51"/>
      <c r="B743" s="51"/>
      <c r="C743" s="51"/>
      <c r="D743" s="50"/>
      <c r="E743" s="86"/>
      <c r="F743" s="50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9"/>
      <c r="AR743" s="50"/>
      <c r="AS743" s="50"/>
      <c r="AT743" s="50"/>
      <c r="AU743" s="50"/>
      <c r="AV743" s="49"/>
      <c r="AW743" s="50"/>
      <c r="AX743" s="50"/>
      <c r="AY743" s="50"/>
    </row>
    <row r="744" spans="1:51" ht="15.75" x14ac:dyDescent="0.25">
      <c r="A744" s="51"/>
      <c r="B744" s="51"/>
      <c r="C744" s="51"/>
      <c r="D744" s="50"/>
      <c r="E744" s="86"/>
      <c r="F744" s="50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9"/>
      <c r="AR744" s="50"/>
      <c r="AS744" s="50"/>
      <c r="AT744" s="50"/>
      <c r="AU744" s="50"/>
      <c r="AV744" s="49"/>
      <c r="AW744" s="50"/>
      <c r="AX744" s="50"/>
      <c r="AY744" s="50"/>
    </row>
    <row r="745" spans="1:51" ht="15.75" x14ac:dyDescent="0.25">
      <c r="A745" s="51"/>
      <c r="B745" s="51"/>
      <c r="C745" s="51"/>
      <c r="D745" s="50"/>
      <c r="E745" s="86"/>
      <c r="F745" s="50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9"/>
      <c r="AR745" s="50"/>
      <c r="AS745" s="50"/>
      <c r="AT745" s="50"/>
      <c r="AU745" s="50"/>
      <c r="AV745" s="49"/>
      <c r="AW745" s="50"/>
      <c r="AX745" s="50"/>
      <c r="AY745" s="50"/>
    </row>
    <row r="746" spans="1:51" ht="15.75" x14ac:dyDescent="0.25">
      <c r="A746" s="51"/>
      <c r="B746" s="51"/>
      <c r="C746" s="51"/>
      <c r="D746" s="50"/>
      <c r="E746" s="86"/>
      <c r="F746" s="50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9"/>
      <c r="AR746" s="50"/>
      <c r="AS746" s="50"/>
      <c r="AT746" s="50"/>
      <c r="AU746" s="50"/>
      <c r="AV746" s="49"/>
      <c r="AW746" s="50"/>
      <c r="AX746" s="50"/>
      <c r="AY746" s="50"/>
    </row>
    <row r="747" spans="1:51" ht="15.75" x14ac:dyDescent="0.25">
      <c r="A747" s="51"/>
      <c r="B747" s="51"/>
      <c r="C747" s="51"/>
      <c r="D747" s="50"/>
      <c r="E747" s="86"/>
      <c r="F747" s="50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9"/>
      <c r="AR747" s="50"/>
      <c r="AS747" s="50"/>
      <c r="AT747" s="50"/>
      <c r="AU747" s="50"/>
      <c r="AV747" s="49"/>
      <c r="AW747" s="50"/>
      <c r="AX747" s="50"/>
      <c r="AY747" s="50"/>
    </row>
    <row r="748" spans="1:51" ht="15.75" x14ac:dyDescent="0.25">
      <c r="A748" s="51"/>
      <c r="B748" s="51"/>
      <c r="C748" s="51"/>
      <c r="D748" s="50"/>
      <c r="E748" s="86"/>
      <c r="F748" s="50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9"/>
      <c r="AR748" s="50"/>
      <c r="AS748" s="50"/>
      <c r="AT748" s="50"/>
      <c r="AU748" s="50"/>
      <c r="AV748" s="49"/>
      <c r="AW748" s="50"/>
      <c r="AX748" s="50"/>
      <c r="AY748" s="50"/>
    </row>
    <row r="749" spans="1:51" ht="15.75" x14ac:dyDescent="0.25">
      <c r="A749" s="51"/>
      <c r="B749" s="51"/>
      <c r="C749" s="51"/>
      <c r="D749" s="50"/>
      <c r="E749" s="86"/>
      <c r="F749" s="50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9"/>
      <c r="AR749" s="50"/>
      <c r="AS749" s="50"/>
      <c r="AT749" s="50"/>
      <c r="AU749" s="50"/>
      <c r="AV749" s="49"/>
      <c r="AW749" s="50"/>
      <c r="AX749" s="50"/>
      <c r="AY749" s="50"/>
    </row>
    <row r="750" spans="1:51" ht="15.75" x14ac:dyDescent="0.25">
      <c r="A750" s="51"/>
      <c r="B750" s="51"/>
      <c r="C750" s="51"/>
      <c r="D750" s="50"/>
      <c r="E750" s="86"/>
      <c r="F750" s="50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9"/>
      <c r="AR750" s="50"/>
      <c r="AS750" s="50"/>
      <c r="AT750" s="50"/>
      <c r="AU750" s="50"/>
      <c r="AV750" s="49"/>
      <c r="AW750" s="50"/>
      <c r="AX750" s="50"/>
      <c r="AY750" s="50"/>
    </row>
    <row r="751" spans="1:51" ht="15.75" x14ac:dyDescent="0.25">
      <c r="A751" s="51"/>
      <c r="B751" s="51"/>
      <c r="C751" s="51"/>
      <c r="D751" s="50"/>
      <c r="E751" s="86"/>
      <c r="F751" s="50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9"/>
      <c r="AR751" s="50"/>
      <c r="AS751" s="50"/>
      <c r="AT751" s="50"/>
      <c r="AU751" s="50"/>
      <c r="AV751" s="49"/>
      <c r="AW751" s="50"/>
      <c r="AX751" s="50"/>
      <c r="AY751" s="50"/>
    </row>
    <row r="752" spans="1:51" ht="15.75" x14ac:dyDescent="0.25">
      <c r="A752" s="51"/>
      <c r="B752" s="51"/>
      <c r="C752" s="51"/>
      <c r="D752" s="50"/>
      <c r="E752" s="86"/>
      <c r="F752" s="50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9"/>
      <c r="AR752" s="50"/>
      <c r="AS752" s="50"/>
      <c r="AT752" s="50"/>
      <c r="AU752" s="50"/>
      <c r="AV752" s="49"/>
      <c r="AW752" s="50"/>
      <c r="AX752" s="50"/>
      <c r="AY752" s="50"/>
    </row>
    <row r="753" spans="1:51" ht="15.75" x14ac:dyDescent="0.25">
      <c r="A753" s="51"/>
      <c r="B753" s="51"/>
      <c r="C753" s="51"/>
      <c r="D753" s="50"/>
      <c r="E753" s="86"/>
      <c r="F753" s="50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9"/>
      <c r="AR753" s="50"/>
      <c r="AS753" s="50"/>
      <c r="AT753" s="50"/>
      <c r="AU753" s="50"/>
      <c r="AV753" s="49"/>
      <c r="AW753" s="50"/>
      <c r="AX753" s="50"/>
      <c r="AY753" s="50"/>
    </row>
    <row r="754" spans="1:51" ht="15.75" x14ac:dyDescent="0.25">
      <c r="A754" s="51"/>
      <c r="B754" s="51"/>
      <c r="C754" s="51"/>
      <c r="D754" s="50"/>
      <c r="E754" s="86"/>
      <c r="F754" s="50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9"/>
      <c r="AR754" s="50"/>
      <c r="AS754" s="50"/>
      <c r="AT754" s="50"/>
      <c r="AU754" s="50"/>
      <c r="AV754" s="49"/>
      <c r="AW754" s="50"/>
      <c r="AX754" s="50"/>
      <c r="AY754" s="50"/>
    </row>
    <row r="755" spans="1:51" ht="15.75" x14ac:dyDescent="0.25">
      <c r="A755" s="51"/>
      <c r="B755" s="51"/>
      <c r="C755" s="51"/>
      <c r="D755" s="50"/>
      <c r="E755" s="86"/>
      <c r="F755" s="50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9"/>
      <c r="AR755" s="50"/>
      <c r="AS755" s="50"/>
      <c r="AT755" s="50"/>
      <c r="AU755" s="50"/>
      <c r="AV755" s="49"/>
      <c r="AW755" s="50"/>
      <c r="AX755" s="50"/>
      <c r="AY755" s="50"/>
    </row>
    <row r="756" spans="1:51" ht="15.75" x14ac:dyDescent="0.25">
      <c r="A756" s="51"/>
      <c r="B756" s="51"/>
      <c r="C756" s="51"/>
      <c r="D756" s="50"/>
      <c r="E756" s="86"/>
      <c r="F756" s="50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9"/>
      <c r="AR756" s="50"/>
      <c r="AS756" s="50"/>
      <c r="AT756" s="50"/>
      <c r="AU756" s="50"/>
      <c r="AV756" s="49"/>
      <c r="AW756" s="50"/>
      <c r="AX756" s="50"/>
      <c r="AY756" s="50"/>
    </row>
    <row r="757" spans="1:51" ht="15.75" x14ac:dyDescent="0.25">
      <c r="A757" s="51"/>
      <c r="B757" s="51"/>
      <c r="C757" s="51"/>
      <c r="D757" s="50"/>
      <c r="E757" s="86"/>
      <c r="F757" s="50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9"/>
      <c r="AR757" s="50"/>
      <c r="AS757" s="50"/>
      <c r="AT757" s="50"/>
      <c r="AU757" s="50"/>
      <c r="AV757" s="49"/>
      <c r="AW757" s="50"/>
      <c r="AX757" s="50"/>
      <c r="AY757" s="50"/>
    </row>
    <row r="758" spans="1:51" ht="15.75" x14ac:dyDescent="0.25">
      <c r="A758" s="51"/>
      <c r="B758" s="51"/>
      <c r="C758" s="51"/>
      <c r="D758" s="50"/>
      <c r="E758" s="86"/>
      <c r="F758" s="50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9"/>
      <c r="AR758" s="50"/>
      <c r="AS758" s="50"/>
      <c r="AT758" s="50"/>
      <c r="AU758" s="50"/>
      <c r="AV758" s="49"/>
      <c r="AW758" s="50"/>
      <c r="AX758" s="50"/>
      <c r="AY758" s="50"/>
    </row>
    <row r="759" spans="1:51" ht="15.75" x14ac:dyDescent="0.25">
      <c r="A759" s="51"/>
      <c r="B759" s="51"/>
      <c r="C759" s="51"/>
      <c r="D759" s="50"/>
      <c r="E759" s="86"/>
      <c r="F759" s="50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9"/>
      <c r="AR759" s="50"/>
      <c r="AS759" s="50"/>
      <c r="AT759" s="50"/>
      <c r="AU759" s="50"/>
      <c r="AV759" s="49"/>
      <c r="AW759" s="50"/>
      <c r="AX759" s="50"/>
      <c r="AY759" s="50"/>
    </row>
    <row r="760" spans="1:51" ht="15.75" x14ac:dyDescent="0.25">
      <c r="A760" s="51"/>
      <c r="B760" s="51"/>
      <c r="C760" s="51"/>
      <c r="D760" s="50"/>
      <c r="E760" s="86"/>
      <c r="F760" s="50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9"/>
      <c r="AR760" s="50"/>
      <c r="AS760" s="50"/>
      <c r="AT760" s="50"/>
      <c r="AU760" s="50"/>
      <c r="AV760" s="49"/>
      <c r="AW760" s="50"/>
      <c r="AX760" s="50"/>
      <c r="AY760" s="50"/>
    </row>
    <row r="761" spans="1:51" ht="15.75" x14ac:dyDescent="0.25">
      <c r="A761" s="51"/>
      <c r="B761" s="51"/>
      <c r="C761" s="51"/>
      <c r="D761" s="50"/>
      <c r="E761" s="86"/>
      <c r="F761" s="50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9"/>
      <c r="AR761" s="50"/>
      <c r="AS761" s="50"/>
      <c r="AT761" s="50"/>
      <c r="AU761" s="50"/>
      <c r="AV761" s="49"/>
      <c r="AW761" s="50"/>
      <c r="AX761" s="50"/>
      <c r="AY761" s="50"/>
    </row>
    <row r="762" spans="1:51" ht="15.75" x14ac:dyDescent="0.25">
      <c r="A762" s="51"/>
      <c r="B762" s="51"/>
      <c r="C762" s="51"/>
      <c r="D762" s="50"/>
      <c r="E762" s="86"/>
      <c r="F762" s="50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9"/>
      <c r="AR762" s="50"/>
      <c r="AS762" s="50"/>
      <c r="AT762" s="50"/>
      <c r="AU762" s="50"/>
      <c r="AV762" s="49"/>
      <c r="AW762" s="50"/>
      <c r="AX762" s="50"/>
      <c r="AY762" s="50"/>
    </row>
    <row r="763" spans="1:51" ht="15.75" x14ac:dyDescent="0.25">
      <c r="A763" s="51"/>
      <c r="B763" s="51"/>
      <c r="C763" s="51"/>
      <c r="D763" s="50"/>
      <c r="E763" s="86"/>
      <c r="F763" s="50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9"/>
      <c r="AR763" s="50"/>
      <c r="AS763" s="50"/>
      <c r="AT763" s="50"/>
      <c r="AU763" s="50"/>
      <c r="AV763" s="49"/>
      <c r="AW763" s="50"/>
      <c r="AX763" s="50"/>
      <c r="AY763" s="50"/>
    </row>
    <row r="764" spans="1:51" ht="15.75" x14ac:dyDescent="0.25">
      <c r="A764" s="51"/>
      <c r="B764" s="51"/>
      <c r="C764" s="51"/>
      <c r="D764" s="50"/>
      <c r="E764" s="86"/>
      <c r="F764" s="50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9"/>
      <c r="AR764" s="50"/>
      <c r="AS764" s="50"/>
      <c r="AT764" s="50"/>
      <c r="AU764" s="50"/>
      <c r="AV764" s="49"/>
      <c r="AW764" s="50"/>
      <c r="AX764" s="50"/>
      <c r="AY764" s="50"/>
    </row>
    <row r="765" spans="1:51" ht="15.75" x14ac:dyDescent="0.25">
      <c r="A765" s="51"/>
      <c r="B765" s="51"/>
      <c r="C765" s="51"/>
      <c r="D765" s="50"/>
      <c r="E765" s="86"/>
      <c r="F765" s="50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9"/>
      <c r="AR765" s="50"/>
      <c r="AS765" s="50"/>
      <c r="AT765" s="50"/>
      <c r="AU765" s="50"/>
      <c r="AV765" s="49"/>
      <c r="AW765" s="50"/>
      <c r="AX765" s="50"/>
      <c r="AY765" s="50"/>
    </row>
    <row r="766" spans="1:51" ht="15.75" x14ac:dyDescent="0.25">
      <c r="A766" s="51"/>
      <c r="B766" s="51"/>
      <c r="C766" s="51"/>
      <c r="D766" s="50"/>
      <c r="E766" s="86"/>
      <c r="F766" s="50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9"/>
      <c r="AR766" s="50"/>
      <c r="AS766" s="50"/>
      <c r="AT766" s="50"/>
      <c r="AU766" s="50"/>
      <c r="AV766" s="49"/>
      <c r="AW766" s="50"/>
      <c r="AX766" s="50"/>
      <c r="AY766" s="50"/>
    </row>
    <row r="767" spans="1:51" ht="15.75" x14ac:dyDescent="0.25">
      <c r="A767" s="51"/>
      <c r="B767" s="51"/>
      <c r="C767" s="51"/>
      <c r="D767" s="50"/>
      <c r="E767" s="86"/>
      <c r="F767" s="50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9"/>
      <c r="AR767" s="50"/>
      <c r="AS767" s="50"/>
      <c r="AT767" s="50"/>
      <c r="AU767" s="50"/>
      <c r="AV767" s="49"/>
      <c r="AW767" s="50"/>
      <c r="AX767" s="50"/>
      <c r="AY767" s="50"/>
    </row>
    <row r="768" spans="1:51" ht="15.75" x14ac:dyDescent="0.25">
      <c r="A768" s="51"/>
      <c r="B768" s="51"/>
      <c r="C768" s="51"/>
      <c r="D768" s="50"/>
      <c r="E768" s="86"/>
      <c r="F768" s="50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9"/>
      <c r="AR768" s="50"/>
      <c r="AS768" s="50"/>
      <c r="AT768" s="50"/>
      <c r="AU768" s="50"/>
      <c r="AV768" s="49"/>
      <c r="AW768" s="50"/>
      <c r="AX768" s="50"/>
      <c r="AY768" s="50"/>
    </row>
    <row r="769" spans="1:51" ht="15.75" x14ac:dyDescent="0.25">
      <c r="A769" s="51"/>
      <c r="B769" s="51"/>
      <c r="C769" s="51"/>
      <c r="D769" s="50"/>
      <c r="E769" s="86"/>
      <c r="F769" s="50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9"/>
      <c r="AR769" s="50"/>
      <c r="AS769" s="50"/>
      <c r="AT769" s="50"/>
      <c r="AU769" s="50"/>
      <c r="AV769" s="49"/>
      <c r="AW769" s="50"/>
      <c r="AX769" s="50"/>
      <c r="AY769" s="50"/>
    </row>
    <row r="770" spans="1:51" ht="15.75" x14ac:dyDescent="0.25">
      <c r="A770" s="51"/>
      <c r="B770" s="51"/>
      <c r="C770" s="51"/>
      <c r="D770" s="50"/>
      <c r="E770" s="86"/>
      <c r="F770" s="50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9"/>
      <c r="AR770" s="50"/>
      <c r="AS770" s="50"/>
      <c r="AT770" s="50"/>
      <c r="AU770" s="50"/>
      <c r="AV770" s="49"/>
      <c r="AW770" s="50"/>
      <c r="AX770" s="50"/>
      <c r="AY770" s="50"/>
    </row>
    <row r="771" spans="1:51" ht="15.75" x14ac:dyDescent="0.25">
      <c r="A771" s="51"/>
      <c r="B771" s="51"/>
      <c r="C771" s="51"/>
      <c r="D771" s="50"/>
      <c r="E771" s="86"/>
      <c r="F771" s="50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9"/>
      <c r="AR771" s="50"/>
      <c r="AS771" s="50"/>
      <c r="AT771" s="50"/>
      <c r="AU771" s="50"/>
      <c r="AV771" s="49"/>
      <c r="AW771" s="50"/>
      <c r="AX771" s="50"/>
      <c r="AY771" s="50"/>
    </row>
    <row r="772" spans="1:51" ht="15.75" x14ac:dyDescent="0.25">
      <c r="A772" s="51"/>
      <c r="B772" s="51"/>
      <c r="C772" s="51"/>
      <c r="D772" s="50"/>
      <c r="E772" s="86"/>
      <c r="F772" s="50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9"/>
      <c r="AR772" s="50"/>
      <c r="AS772" s="50"/>
      <c r="AT772" s="50"/>
      <c r="AU772" s="50"/>
      <c r="AV772" s="49"/>
      <c r="AW772" s="50"/>
      <c r="AX772" s="50"/>
      <c r="AY772" s="50"/>
    </row>
    <row r="773" spans="1:51" ht="15.75" x14ac:dyDescent="0.25">
      <c r="A773" s="51"/>
      <c r="B773" s="51"/>
      <c r="C773" s="51"/>
      <c r="D773" s="50"/>
      <c r="E773" s="86"/>
      <c r="F773" s="50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9"/>
      <c r="AR773" s="50"/>
      <c r="AS773" s="50"/>
      <c r="AT773" s="50"/>
      <c r="AU773" s="50"/>
      <c r="AV773" s="49"/>
      <c r="AW773" s="50"/>
      <c r="AX773" s="50"/>
      <c r="AY773" s="50"/>
    </row>
    <row r="774" spans="1:51" ht="15.75" x14ac:dyDescent="0.25">
      <c r="A774" s="51"/>
      <c r="B774" s="51"/>
      <c r="C774" s="51"/>
      <c r="D774" s="50"/>
      <c r="E774" s="86"/>
      <c r="F774" s="50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9"/>
      <c r="AR774" s="50"/>
      <c r="AS774" s="50"/>
      <c r="AT774" s="50"/>
      <c r="AU774" s="50"/>
      <c r="AV774" s="49"/>
      <c r="AW774" s="50"/>
      <c r="AX774" s="50"/>
      <c r="AY774" s="50"/>
    </row>
    <row r="775" spans="1:51" ht="15.75" x14ac:dyDescent="0.25">
      <c r="A775" s="51"/>
      <c r="B775" s="51"/>
      <c r="C775" s="51"/>
      <c r="D775" s="50"/>
      <c r="E775" s="86"/>
      <c r="F775" s="50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9"/>
      <c r="AR775" s="50"/>
      <c r="AS775" s="50"/>
      <c r="AT775" s="50"/>
      <c r="AU775" s="50"/>
      <c r="AV775" s="49"/>
      <c r="AW775" s="50"/>
      <c r="AX775" s="50"/>
      <c r="AY775" s="50"/>
    </row>
    <row r="776" spans="1:51" ht="15.75" x14ac:dyDescent="0.25">
      <c r="A776" s="51"/>
      <c r="B776" s="51"/>
      <c r="C776" s="51"/>
      <c r="D776" s="50"/>
      <c r="E776" s="86"/>
      <c r="F776" s="50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9"/>
      <c r="AR776" s="50"/>
      <c r="AS776" s="50"/>
      <c r="AT776" s="50"/>
      <c r="AU776" s="50"/>
      <c r="AV776" s="49"/>
      <c r="AW776" s="50"/>
      <c r="AX776" s="50"/>
      <c r="AY776" s="50"/>
    </row>
    <row r="777" spans="1:51" ht="15.75" x14ac:dyDescent="0.25">
      <c r="A777" s="51"/>
      <c r="B777" s="51"/>
      <c r="C777" s="51"/>
      <c r="D777" s="50"/>
      <c r="E777" s="86"/>
      <c r="F777" s="50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9"/>
      <c r="AR777" s="50"/>
      <c r="AS777" s="50"/>
      <c r="AT777" s="50"/>
      <c r="AU777" s="50"/>
      <c r="AV777" s="49"/>
      <c r="AW777" s="50"/>
      <c r="AX777" s="50"/>
      <c r="AY777" s="50"/>
    </row>
    <row r="778" spans="1:51" ht="15.75" x14ac:dyDescent="0.25">
      <c r="A778" s="51"/>
      <c r="B778" s="51"/>
      <c r="C778" s="51"/>
      <c r="D778" s="50"/>
      <c r="E778" s="86"/>
      <c r="F778" s="50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9"/>
      <c r="AR778" s="50"/>
      <c r="AS778" s="50"/>
      <c r="AT778" s="50"/>
      <c r="AU778" s="50"/>
      <c r="AV778" s="49"/>
      <c r="AW778" s="50"/>
      <c r="AX778" s="50"/>
      <c r="AY778" s="50"/>
    </row>
    <row r="779" spans="1:51" ht="15.75" x14ac:dyDescent="0.25">
      <c r="A779" s="51"/>
      <c r="B779" s="51"/>
      <c r="C779" s="51"/>
      <c r="D779" s="50"/>
      <c r="E779" s="86"/>
      <c r="F779" s="50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9"/>
      <c r="AR779" s="50"/>
      <c r="AS779" s="50"/>
      <c r="AT779" s="50"/>
      <c r="AU779" s="50"/>
      <c r="AV779" s="49"/>
      <c r="AW779" s="50"/>
      <c r="AX779" s="50"/>
      <c r="AY779" s="50"/>
    </row>
    <row r="780" spans="1:51" ht="15.75" x14ac:dyDescent="0.25">
      <c r="A780" s="51"/>
      <c r="B780" s="51"/>
      <c r="C780" s="51"/>
      <c r="D780" s="50"/>
      <c r="E780" s="86"/>
      <c r="F780" s="50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9"/>
      <c r="AR780" s="50"/>
      <c r="AS780" s="50"/>
      <c r="AT780" s="50"/>
      <c r="AU780" s="50"/>
      <c r="AV780" s="49"/>
      <c r="AW780" s="50"/>
      <c r="AX780" s="50"/>
      <c r="AY780" s="50"/>
    </row>
    <row r="781" spans="1:51" ht="15.75" x14ac:dyDescent="0.25">
      <c r="A781" s="51"/>
      <c r="B781" s="51"/>
      <c r="C781" s="51"/>
      <c r="D781" s="50"/>
      <c r="E781" s="86"/>
      <c r="F781" s="50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9"/>
      <c r="AR781" s="50"/>
      <c r="AS781" s="50"/>
      <c r="AT781" s="50"/>
      <c r="AU781" s="50"/>
      <c r="AV781" s="49"/>
      <c r="AW781" s="50"/>
      <c r="AX781" s="50"/>
      <c r="AY781" s="50"/>
    </row>
    <row r="782" spans="1:51" ht="15.75" x14ac:dyDescent="0.25">
      <c r="A782" s="51"/>
      <c r="B782" s="51"/>
      <c r="C782" s="51"/>
      <c r="D782" s="50"/>
      <c r="E782" s="86"/>
      <c r="F782" s="50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9"/>
      <c r="AR782" s="50"/>
      <c r="AS782" s="50"/>
      <c r="AT782" s="50"/>
      <c r="AU782" s="50"/>
      <c r="AV782" s="49"/>
      <c r="AW782" s="50"/>
      <c r="AX782" s="50"/>
      <c r="AY782" s="50"/>
    </row>
    <row r="783" spans="1:51" ht="15.75" x14ac:dyDescent="0.25">
      <c r="A783" s="51"/>
      <c r="B783" s="51"/>
      <c r="C783" s="51"/>
      <c r="D783" s="50"/>
      <c r="E783" s="86"/>
      <c r="F783" s="50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9"/>
      <c r="AR783" s="50"/>
      <c r="AS783" s="50"/>
      <c r="AT783" s="50"/>
      <c r="AU783" s="50"/>
      <c r="AV783" s="49"/>
      <c r="AW783" s="50"/>
      <c r="AX783" s="50"/>
      <c r="AY783" s="50"/>
    </row>
    <row r="784" spans="1:51" ht="15.75" x14ac:dyDescent="0.25">
      <c r="A784" s="51"/>
      <c r="B784" s="51"/>
      <c r="C784" s="51"/>
      <c r="D784" s="50"/>
      <c r="E784" s="86"/>
      <c r="F784" s="50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9"/>
      <c r="AR784" s="50"/>
      <c r="AS784" s="50"/>
      <c r="AT784" s="50"/>
      <c r="AU784" s="50"/>
      <c r="AV784" s="49"/>
      <c r="AW784" s="50"/>
      <c r="AX784" s="50"/>
      <c r="AY784" s="50"/>
    </row>
    <row r="785" spans="1:51" ht="15.75" x14ac:dyDescent="0.25">
      <c r="A785" s="51"/>
      <c r="B785" s="51"/>
      <c r="C785" s="51"/>
      <c r="D785" s="50"/>
      <c r="E785" s="86"/>
      <c r="F785" s="50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9"/>
      <c r="AR785" s="50"/>
      <c r="AS785" s="50"/>
      <c r="AT785" s="50"/>
      <c r="AU785" s="50"/>
      <c r="AV785" s="49"/>
      <c r="AW785" s="50"/>
      <c r="AX785" s="50"/>
      <c r="AY785" s="50"/>
    </row>
    <row r="786" spans="1:51" ht="15.75" x14ac:dyDescent="0.25">
      <c r="A786" s="51"/>
      <c r="B786" s="51"/>
      <c r="C786" s="51"/>
      <c r="D786" s="50"/>
      <c r="E786" s="86"/>
      <c r="F786" s="50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9"/>
      <c r="AR786" s="50"/>
      <c r="AS786" s="50"/>
      <c r="AT786" s="50"/>
      <c r="AU786" s="50"/>
      <c r="AV786" s="49"/>
      <c r="AW786" s="50"/>
      <c r="AX786" s="50"/>
      <c r="AY786" s="50"/>
    </row>
    <row r="787" spans="1:51" ht="15.75" x14ac:dyDescent="0.25">
      <c r="A787" s="51"/>
      <c r="B787" s="51"/>
      <c r="C787" s="51"/>
      <c r="D787" s="50"/>
      <c r="E787" s="86"/>
      <c r="F787" s="50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9"/>
      <c r="AR787" s="50"/>
      <c r="AS787" s="50"/>
      <c r="AT787" s="50"/>
      <c r="AU787" s="50"/>
      <c r="AV787" s="49"/>
      <c r="AW787" s="50"/>
      <c r="AX787" s="50"/>
      <c r="AY787" s="50"/>
    </row>
    <row r="788" spans="1:51" ht="15.75" x14ac:dyDescent="0.25">
      <c r="A788" s="51"/>
      <c r="B788" s="51"/>
      <c r="C788" s="51"/>
      <c r="D788" s="50"/>
      <c r="E788" s="86"/>
      <c r="F788" s="50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9"/>
      <c r="AR788" s="50"/>
      <c r="AS788" s="50"/>
      <c r="AT788" s="50"/>
      <c r="AU788" s="50"/>
      <c r="AV788" s="49"/>
      <c r="AW788" s="50"/>
      <c r="AX788" s="50"/>
      <c r="AY788" s="50"/>
    </row>
    <row r="789" spans="1:51" ht="15.75" x14ac:dyDescent="0.25">
      <c r="A789" s="51"/>
      <c r="B789" s="51"/>
      <c r="C789" s="51"/>
      <c r="D789" s="50"/>
      <c r="E789" s="86"/>
      <c r="F789" s="50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9"/>
      <c r="AR789" s="50"/>
      <c r="AS789" s="50"/>
      <c r="AT789" s="50"/>
      <c r="AU789" s="50"/>
      <c r="AV789" s="49"/>
      <c r="AW789" s="50"/>
      <c r="AX789" s="50"/>
      <c r="AY789" s="50"/>
    </row>
    <row r="790" spans="1:51" ht="15.75" x14ac:dyDescent="0.25">
      <c r="A790" s="51"/>
      <c r="B790" s="51"/>
      <c r="C790" s="51"/>
      <c r="D790" s="50"/>
      <c r="E790" s="86"/>
      <c r="F790" s="50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9"/>
      <c r="AR790" s="50"/>
      <c r="AS790" s="50"/>
      <c r="AT790" s="50"/>
      <c r="AU790" s="50"/>
      <c r="AV790" s="49"/>
      <c r="AW790" s="50"/>
      <c r="AX790" s="50"/>
      <c r="AY790" s="50"/>
    </row>
    <row r="791" spans="1:51" ht="15.75" x14ac:dyDescent="0.25">
      <c r="A791" s="51"/>
      <c r="B791" s="51"/>
      <c r="C791" s="51"/>
      <c r="D791" s="50"/>
      <c r="E791" s="86"/>
      <c r="F791" s="50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9"/>
      <c r="AR791" s="50"/>
      <c r="AS791" s="50"/>
      <c r="AT791" s="50"/>
      <c r="AU791" s="50"/>
      <c r="AV791" s="49"/>
      <c r="AW791" s="50"/>
      <c r="AX791" s="50"/>
      <c r="AY791" s="50"/>
    </row>
    <row r="792" spans="1:51" ht="15.75" x14ac:dyDescent="0.25">
      <c r="A792" s="51"/>
      <c r="B792" s="51"/>
      <c r="C792" s="51"/>
      <c r="D792" s="50"/>
      <c r="E792" s="86"/>
      <c r="F792" s="50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9"/>
      <c r="AR792" s="50"/>
      <c r="AS792" s="50"/>
      <c r="AT792" s="50"/>
      <c r="AU792" s="50"/>
      <c r="AV792" s="49"/>
      <c r="AW792" s="50"/>
      <c r="AX792" s="50"/>
      <c r="AY792" s="50"/>
    </row>
    <row r="793" spans="1:51" ht="15.75" x14ac:dyDescent="0.25">
      <c r="A793" s="51"/>
      <c r="B793" s="51"/>
      <c r="C793" s="51"/>
      <c r="D793" s="50"/>
      <c r="E793" s="86"/>
      <c r="F793" s="50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9"/>
      <c r="AR793" s="50"/>
      <c r="AS793" s="50"/>
      <c r="AT793" s="50"/>
      <c r="AU793" s="50"/>
      <c r="AV793" s="49"/>
      <c r="AW793" s="50"/>
      <c r="AX793" s="50"/>
      <c r="AY793" s="50"/>
    </row>
    <row r="794" spans="1:51" ht="15.75" x14ac:dyDescent="0.25">
      <c r="A794" s="51"/>
      <c r="B794" s="51"/>
      <c r="C794" s="51"/>
      <c r="D794" s="50"/>
      <c r="E794" s="86"/>
      <c r="F794" s="50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9"/>
      <c r="AR794" s="50"/>
      <c r="AS794" s="50"/>
      <c r="AT794" s="50"/>
      <c r="AU794" s="50"/>
      <c r="AV794" s="49"/>
      <c r="AW794" s="50"/>
      <c r="AX794" s="50"/>
      <c r="AY794" s="50"/>
    </row>
    <row r="795" spans="1:51" ht="15.75" x14ac:dyDescent="0.25">
      <c r="A795" s="51"/>
      <c r="B795" s="51"/>
      <c r="C795" s="51"/>
      <c r="D795" s="50"/>
      <c r="E795" s="86"/>
      <c r="F795" s="50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9"/>
      <c r="AR795" s="50"/>
      <c r="AS795" s="50"/>
      <c r="AT795" s="50"/>
      <c r="AU795" s="50"/>
      <c r="AV795" s="49"/>
      <c r="AW795" s="50"/>
      <c r="AX795" s="50"/>
      <c r="AY795" s="50"/>
    </row>
    <row r="796" spans="1:51" ht="15.75" x14ac:dyDescent="0.25">
      <c r="A796" s="51"/>
      <c r="B796" s="51"/>
      <c r="C796" s="51"/>
      <c r="D796" s="50"/>
      <c r="E796" s="86"/>
      <c r="F796" s="50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9"/>
      <c r="AR796" s="50"/>
      <c r="AS796" s="50"/>
      <c r="AT796" s="50"/>
      <c r="AU796" s="50"/>
      <c r="AV796" s="49"/>
      <c r="AW796" s="50"/>
      <c r="AX796" s="50"/>
      <c r="AY796" s="50"/>
    </row>
    <row r="797" spans="1:51" ht="15.75" x14ac:dyDescent="0.25">
      <c r="A797" s="51"/>
      <c r="B797" s="51"/>
      <c r="C797" s="51"/>
      <c r="D797" s="50"/>
      <c r="E797" s="86"/>
      <c r="F797" s="50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9"/>
      <c r="AR797" s="50"/>
      <c r="AS797" s="50"/>
      <c r="AT797" s="50"/>
      <c r="AU797" s="50"/>
      <c r="AV797" s="49"/>
      <c r="AW797" s="50"/>
      <c r="AX797" s="50"/>
      <c r="AY797" s="50"/>
    </row>
    <row r="798" spans="1:51" ht="15.75" x14ac:dyDescent="0.25">
      <c r="A798" s="51"/>
      <c r="B798" s="51"/>
      <c r="C798" s="51"/>
      <c r="D798" s="50"/>
      <c r="E798" s="86"/>
      <c r="F798" s="50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9"/>
      <c r="AR798" s="50"/>
      <c r="AS798" s="50"/>
      <c r="AT798" s="50"/>
      <c r="AU798" s="50"/>
      <c r="AV798" s="49"/>
      <c r="AW798" s="50"/>
      <c r="AX798" s="50"/>
      <c r="AY798" s="50"/>
    </row>
    <row r="799" spans="1:51" ht="15.75" x14ac:dyDescent="0.25">
      <c r="A799" s="51"/>
      <c r="B799" s="51"/>
      <c r="C799" s="51"/>
      <c r="D799" s="50"/>
      <c r="E799" s="86"/>
      <c r="F799" s="50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9"/>
      <c r="AR799" s="50"/>
      <c r="AS799" s="50"/>
      <c r="AT799" s="50"/>
      <c r="AU799" s="50"/>
      <c r="AV799" s="49"/>
      <c r="AW799" s="50"/>
      <c r="AX799" s="50"/>
      <c r="AY799" s="50"/>
    </row>
    <row r="800" spans="1:51" ht="15.75" x14ac:dyDescent="0.25">
      <c r="A800" s="51"/>
      <c r="B800" s="51"/>
      <c r="C800" s="51"/>
      <c r="D800" s="50"/>
      <c r="E800" s="86"/>
      <c r="F800" s="50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9"/>
      <c r="AR800" s="50"/>
      <c r="AS800" s="50"/>
      <c r="AT800" s="50"/>
      <c r="AU800" s="50"/>
      <c r="AV800" s="49"/>
      <c r="AW800" s="50"/>
      <c r="AX800" s="50"/>
      <c r="AY800" s="50"/>
    </row>
    <row r="801" spans="1:51" ht="15.75" x14ac:dyDescent="0.25">
      <c r="A801" s="51"/>
      <c r="B801" s="51"/>
      <c r="C801" s="51"/>
      <c r="D801" s="50"/>
      <c r="E801" s="86"/>
      <c r="F801" s="50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9"/>
      <c r="AR801" s="50"/>
      <c r="AS801" s="50"/>
      <c r="AT801" s="50"/>
      <c r="AU801" s="50"/>
      <c r="AV801" s="49"/>
      <c r="AW801" s="50"/>
      <c r="AX801" s="50"/>
      <c r="AY801" s="50"/>
    </row>
    <row r="802" spans="1:51" ht="15.75" x14ac:dyDescent="0.25">
      <c r="A802" s="51"/>
      <c r="B802" s="51"/>
      <c r="C802" s="51"/>
      <c r="D802" s="50"/>
      <c r="E802" s="86"/>
      <c r="F802" s="50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9"/>
      <c r="AR802" s="50"/>
      <c r="AS802" s="50"/>
      <c r="AT802" s="50"/>
      <c r="AU802" s="50"/>
      <c r="AV802" s="49"/>
      <c r="AW802" s="50"/>
      <c r="AX802" s="50"/>
      <c r="AY802" s="50"/>
    </row>
    <row r="803" spans="1:51" ht="15.75" x14ac:dyDescent="0.25">
      <c r="A803" s="51"/>
      <c r="B803" s="51"/>
      <c r="C803" s="51"/>
      <c r="D803" s="50"/>
      <c r="E803" s="86"/>
      <c r="F803" s="50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9"/>
      <c r="AR803" s="50"/>
      <c r="AS803" s="50"/>
      <c r="AT803" s="50"/>
      <c r="AU803" s="50"/>
      <c r="AV803" s="49"/>
      <c r="AW803" s="50"/>
      <c r="AX803" s="50"/>
      <c r="AY803" s="50"/>
    </row>
    <row r="804" spans="1:51" ht="15.75" x14ac:dyDescent="0.25">
      <c r="A804" s="51"/>
      <c r="B804" s="51"/>
      <c r="C804" s="51"/>
      <c r="D804" s="50"/>
      <c r="E804" s="86"/>
      <c r="F804" s="50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9"/>
      <c r="AR804" s="50"/>
      <c r="AS804" s="50"/>
      <c r="AT804" s="50"/>
      <c r="AU804" s="50"/>
      <c r="AV804" s="49"/>
      <c r="AW804" s="50"/>
      <c r="AX804" s="50"/>
      <c r="AY804" s="50"/>
    </row>
    <row r="805" spans="1:51" ht="15.75" x14ac:dyDescent="0.25">
      <c r="A805" s="51"/>
      <c r="B805" s="51"/>
      <c r="C805" s="51"/>
      <c r="D805" s="50"/>
      <c r="E805" s="86"/>
      <c r="F805" s="50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9"/>
      <c r="AR805" s="50"/>
      <c r="AS805" s="50"/>
      <c r="AT805" s="50"/>
      <c r="AU805" s="50"/>
      <c r="AV805" s="49"/>
      <c r="AW805" s="50"/>
      <c r="AX805" s="50"/>
      <c r="AY805" s="50"/>
    </row>
    <row r="806" spans="1:51" ht="15.75" x14ac:dyDescent="0.25">
      <c r="A806" s="51"/>
      <c r="B806" s="51"/>
      <c r="C806" s="51"/>
      <c r="D806" s="50"/>
      <c r="E806" s="86"/>
      <c r="F806" s="50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9"/>
      <c r="AR806" s="50"/>
      <c r="AS806" s="50"/>
      <c r="AT806" s="50"/>
      <c r="AU806" s="50"/>
      <c r="AV806" s="49"/>
      <c r="AW806" s="50"/>
      <c r="AX806" s="50"/>
      <c r="AY806" s="50"/>
    </row>
    <row r="807" spans="1:51" ht="15.75" x14ac:dyDescent="0.25">
      <c r="A807" s="51"/>
      <c r="B807" s="51"/>
      <c r="C807" s="51"/>
      <c r="D807" s="50"/>
      <c r="E807" s="86"/>
      <c r="F807" s="50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9"/>
      <c r="AR807" s="50"/>
      <c r="AS807" s="50"/>
      <c r="AT807" s="50"/>
      <c r="AU807" s="50"/>
      <c r="AV807" s="49"/>
      <c r="AW807" s="50"/>
      <c r="AX807" s="50"/>
      <c r="AY807" s="50"/>
    </row>
    <row r="808" spans="1:51" ht="15.75" x14ac:dyDescent="0.25">
      <c r="A808" s="51"/>
      <c r="B808" s="51"/>
      <c r="C808" s="51"/>
      <c r="D808" s="50"/>
      <c r="E808" s="86"/>
      <c r="F808" s="50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9"/>
      <c r="AR808" s="50"/>
      <c r="AS808" s="50"/>
      <c r="AT808" s="50"/>
      <c r="AU808" s="50"/>
      <c r="AV808" s="49"/>
      <c r="AW808" s="50"/>
      <c r="AX808" s="50"/>
      <c r="AY808" s="50"/>
    </row>
    <row r="809" spans="1:51" ht="15.75" x14ac:dyDescent="0.25">
      <c r="A809" s="51"/>
      <c r="B809" s="51"/>
      <c r="C809" s="51"/>
      <c r="D809" s="50"/>
      <c r="E809" s="86"/>
      <c r="F809" s="50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9"/>
      <c r="AR809" s="50"/>
      <c r="AS809" s="50"/>
      <c r="AT809" s="50"/>
      <c r="AU809" s="50"/>
      <c r="AV809" s="49"/>
      <c r="AW809" s="50"/>
      <c r="AX809" s="50"/>
      <c r="AY809" s="50"/>
    </row>
    <row r="810" spans="1:51" ht="15.75" x14ac:dyDescent="0.25">
      <c r="A810" s="51"/>
      <c r="B810" s="51"/>
      <c r="C810" s="51"/>
      <c r="D810" s="50"/>
      <c r="E810" s="86"/>
      <c r="F810" s="50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9"/>
      <c r="AR810" s="50"/>
      <c r="AS810" s="50"/>
      <c r="AT810" s="50"/>
      <c r="AU810" s="50"/>
      <c r="AV810" s="49"/>
      <c r="AW810" s="50"/>
      <c r="AX810" s="50"/>
      <c r="AY810" s="50"/>
    </row>
    <row r="811" spans="1:51" ht="15.75" x14ac:dyDescent="0.25">
      <c r="A811" s="51"/>
      <c r="B811" s="51"/>
      <c r="C811" s="51"/>
      <c r="D811" s="50"/>
      <c r="E811" s="86"/>
      <c r="F811" s="50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9"/>
      <c r="AR811" s="50"/>
      <c r="AS811" s="50"/>
      <c r="AT811" s="50"/>
      <c r="AU811" s="50"/>
      <c r="AV811" s="49"/>
      <c r="AW811" s="50"/>
      <c r="AX811" s="50"/>
      <c r="AY811" s="50"/>
    </row>
    <row r="812" spans="1:51" ht="15.75" x14ac:dyDescent="0.25">
      <c r="A812" s="51"/>
      <c r="B812" s="51"/>
      <c r="C812" s="51"/>
      <c r="D812" s="50"/>
      <c r="E812" s="86"/>
      <c r="F812" s="50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9"/>
      <c r="AR812" s="50"/>
      <c r="AS812" s="50"/>
      <c r="AT812" s="50"/>
      <c r="AU812" s="50"/>
      <c r="AV812" s="49"/>
      <c r="AW812" s="50"/>
      <c r="AX812" s="50"/>
      <c r="AY812" s="50"/>
    </row>
    <row r="813" spans="1:51" ht="15.75" x14ac:dyDescent="0.25">
      <c r="A813" s="51"/>
      <c r="B813" s="51"/>
      <c r="C813" s="51"/>
      <c r="D813" s="50"/>
      <c r="E813" s="86"/>
      <c r="F813" s="50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9"/>
      <c r="AR813" s="50"/>
      <c r="AS813" s="50"/>
      <c r="AT813" s="50"/>
      <c r="AU813" s="50"/>
      <c r="AV813" s="49"/>
      <c r="AW813" s="50"/>
      <c r="AX813" s="50"/>
      <c r="AY813" s="50"/>
    </row>
    <row r="814" spans="1:51" ht="15.75" x14ac:dyDescent="0.25">
      <c r="A814" s="51"/>
      <c r="B814" s="51"/>
      <c r="C814" s="51"/>
      <c r="D814" s="50"/>
      <c r="E814" s="86"/>
      <c r="F814" s="50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9"/>
      <c r="AR814" s="50"/>
      <c r="AS814" s="50"/>
      <c r="AT814" s="50"/>
      <c r="AU814" s="50"/>
      <c r="AV814" s="49"/>
      <c r="AW814" s="50"/>
      <c r="AX814" s="50"/>
      <c r="AY814" s="50"/>
    </row>
    <row r="815" spans="1:51" ht="15.75" x14ac:dyDescent="0.25">
      <c r="A815" s="51"/>
      <c r="B815" s="51"/>
      <c r="C815" s="51"/>
      <c r="D815" s="50"/>
      <c r="E815" s="86"/>
      <c r="F815" s="50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9"/>
      <c r="AR815" s="50"/>
      <c r="AS815" s="50"/>
      <c r="AT815" s="50"/>
      <c r="AU815" s="50"/>
      <c r="AV815" s="49"/>
      <c r="AW815" s="50"/>
      <c r="AX815" s="50"/>
      <c r="AY815" s="50"/>
    </row>
    <row r="816" spans="1:51" ht="15.75" x14ac:dyDescent="0.25">
      <c r="A816" s="51"/>
      <c r="B816" s="51"/>
      <c r="C816" s="51"/>
      <c r="D816" s="50"/>
      <c r="E816" s="86"/>
      <c r="F816" s="50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9"/>
      <c r="AR816" s="50"/>
      <c r="AS816" s="50"/>
      <c r="AT816" s="50"/>
      <c r="AU816" s="50"/>
      <c r="AV816" s="49"/>
      <c r="AW816" s="50"/>
      <c r="AX816" s="50"/>
      <c r="AY816" s="50"/>
    </row>
    <row r="817" spans="1:51" ht="15.75" x14ac:dyDescent="0.25">
      <c r="A817" s="51"/>
      <c r="B817" s="51"/>
      <c r="C817" s="51"/>
      <c r="D817" s="50"/>
      <c r="E817" s="86"/>
      <c r="F817" s="50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9"/>
      <c r="AR817" s="50"/>
      <c r="AS817" s="50"/>
      <c r="AT817" s="50"/>
      <c r="AU817" s="50"/>
      <c r="AV817" s="49"/>
      <c r="AW817" s="50"/>
      <c r="AX817" s="50"/>
      <c r="AY817" s="50"/>
    </row>
    <row r="818" spans="1:51" ht="15.75" x14ac:dyDescent="0.25">
      <c r="A818" s="51"/>
      <c r="B818" s="51"/>
      <c r="C818" s="51"/>
      <c r="D818" s="50"/>
      <c r="E818" s="86"/>
      <c r="F818" s="50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9"/>
      <c r="AR818" s="50"/>
      <c r="AS818" s="50"/>
      <c r="AT818" s="50"/>
      <c r="AU818" s="50"/>
      <c r="AV818" s="49"/>
      <c r="AW818" s="50"/>
      <c r="AX818" s="50"/>
      <c r="AY818" s="50"/>
    </row>
    <row r="819" spans="1:51" ht="15.75" x14ac:dyDescent="0.25">
      <c r="A819" s="51"/>
      <c r="B819" s="51"/>
      <c r="C819" s="51"/>
      <c r="D819" s="50"/>
      <c r="E819" s="86"/>
      <c r="F819" s="50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9"/>
      <c r="AR819" s="50"/>
      <c r="AS819" s="50"/>
      <c r="AT819" s="50"/>
      <c r="AU819" s="50"/>
      <c r="AV819" s="49"/>
      <c r="AW819" s="50"/>
      <c r="AX819" s="50"/>
      <c r="AY819" s="50"/>
    </row>
    <row r="820" spans="1:51" ht="15.75" x14ac:dyDescent="0.25">
      <c r="A820" s="51"/>
      <c r="B820" s="51"/>
      <c r="C820" s="51"/>
      <c r="D820" s="50"/>
      <c r="E820" s="86"/>
      <c r="F820" s="50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9"/>
      <c r="AR820" s="50"/>
      <c r="AS820" s="50"/>
      <c r="AT820" s="50"/>
      <c r="AU820" s="50"/>
      <c r="AV820" s="49"/>
      <c r="AW820" s="50"/>
      <c r="AX820" s="50"/>
      <c r="AY820" s="50"/>
    </row>
    <row r="821" spans="1:51" ht="15.75" x14ac:dyDescent="0.25">
      <c r="A821" s="51"/>
      <c r="B821" s="51"/>
      <c r="C821" s="51"/>
      <c r="D821" s="50"/>
      <c r="E821" s="86"/>
      <c r="F821" s="50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9"/>
      <c r="AR821" s="50"/>
      <c r="AS821" s="50"/>
      <c r="AT821" s="50"/>
      <c r="AU821" s="50"/>
      <c r="AV821" s="49"/>
      <c r="AW821" s="50"/>
      <c r="AX821" s="50"/>
      <c r="AY821" s="50"/>
    </row>
    <row r="822" spans="1:51" ht="15.75" x14ac:dyDescent="0.25">
      <c r="A822" s="51"/>
      <c r="B822" s="51"/>
      <c r="C822" s="51"/>
      <c r="D822" s="50"/>
      <c r="E822" s="86"/>
      <c r="F822" s="50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9"/>
      <c r="AR822" s="50"/>
      <c r="AS822" s="50"/>
      <c r="AT822" s="50"/>
      <c r="AU822" s="50"/>
      <c r="AV822" s="49"/>
      <c r="AW822" s="50"/>
      <c r="AX822" s="50"/>
      <c r="AY822" s="50"/>
    </row>
    <row r="823" spans="1:51" ht="15.75" x14ac:dyDescent="0.25">
      <c r="A823" s="51"/>
      <c r="B823" s="51"/>
      <c r="C823" s="51"/>
      <c r="D823" s="50"/>
      <c r="E823" s="86"/>
      <c r="F823" s="50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9"/>
      <c r="AR823" s="50"/>
      <c r="AS823" s="50"/>
      <c r="AT823" s="50"/>
      <c r="AU823" s="50"/>
      <c r="AV823" s="49"/>
      <c r="AW823" s="50"/>
      <c r="AX823" s="50"/>
      <c r="AY823" s="50"/>
    </row>
    <row r="824" spans="1:51" ht="15.75" x14ac:dyDescent="0.25">
      <c r="A824" s="51"/>
      <c r="B824" s="51"/>
      <c r="C824" s="51"/>
      <c r="D824" s="50"/>
      <c r="E824" s="86"/>
      <c r="F824" s="50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9"/>
      <c r="AR824" s="50"/>
      <c r="AS824" s="50"/>
      <c r="AT824" s="50"/>
      <c r="AU824" s="50"/>
      <c r="AV824" s="49"/>
      <c r="AW824" s="50"/>
      <c r="AX824" s="50"/>
      <c r="AY824" s="50"/>
    </row>
    <row r="825" spans="1:51" ht="15.75" x14ac:dyDescent="0.25">
      <c r="A825" s="51"/>
      <c r="B825" s="51"/>
      <c r="C825" s="51"/>
      <c r="D825" s="50"/>
      <c r="E825" s="86"/>
      <c r="F825" s="50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9"/>
      <c r="AR825" s="50"/>
      <c r="AS825" s="50"/>
      <c r="AT825" s="50"/>
      <c r="AU825" s="50"/>
      <c r="AV825" s="49"/>
      <c r="AW825" s="50"/>
      <c r="AX825" s="50"/>
      <c r="AY825" s="50"/>
    </row>
    <row r="826" spans="1:51" ht="15.75" x14ac:dyDescent="0.25">
      <c r="A826" s="51"/>
      <c r="B826" s="51"/>
      <c r="C826" s="51"/>
      <c r="D826" s="50"/>
      <c r="E826" s="86"/>
      <c r="F826" s="50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9"/>
      <c r="AR826" s="50"/>
      <c r="AS826" s="50"/>
      <c r="AT826" s="50"/>
      <c r="AU826" s="50"/>
      <c r="AV826" s="49"/>
      <c r="AW826" s="50"/>
      <c r="AX826" s="50"/>
      <c r="AY826" s="50"/>
    </row>
    <row r="827" spans="1:51" ht="15.75" x14ac:dyDescent="0.25">
      <c r="A827" s="51"/>
      <c r="B827" s="51"/>
      <c r="C827" s="51"/>
      <c r="D827" s="50"/>
      <c r="E827" s="86"/>
      <c r="F827" s="50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9"/>
      <c r="AR827" s="50"/>
      <c r="AS827" s="50"/>
      <c r="AT827" s="50"/>
      <c r="AU827" s="50"/>
      <c r="AV827" s="49"/>
      <c r="AW827" s="50"/>
      <c r="AX827" s="50"/>
      <c r="AY827" s="50"/>
    </row>
    <row r="828" spans="1:51" ht="15.75" x14ac:dyDescent="0.25">
      <c r="A828" s="51"/>
      <c r="B828" s="51"/>
      <c r="C828" s="51"/>
      <c r="D828" s="50"/>
      <c r="E828" s="86"/>
      <c r="F828" s="50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9"/>
      <c r="AR828" s="50"/>
      <c r="AS828" s="50"/>
      <c r="AT828" s="50"/>
      <c r="AU828" s="50"/>
      <c r="AV828" s="49"/>
      <c r="AW828" s="50"/>
      <c r="AX828" s="50"/>
      <c r="AY828" s="50"/>
    </row>
    <row r="829" spans="1:51" ht="15.75" x14ac:dyDescent="0.25">
      <c r="A829" s="51"/>
      <c r="B829" s="51"/>
      <c r="C829" s="51"/>
      <c r="D829" s="50"/>
      <c r="E829" s="86"/>
      <c r="F829" s="50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9"/>
      <c r="AR829" s="50"/>
      <c r="AS829" s="50"/>
      <c r="AT829" s="50"/>
      <c r="AU829" s="50"/>
      <c r="AV829" s="49"/>
      <c r="AW829" s="50"/>
      <c r="AX829" s="50"/>
      <c r="AY829" s="50"/>
    </row>
    <row r="830" spans="1:51" ht="15.75" x14ac:dyDescent="0.25">
      <c r="A830" s="51"/>
      <c r="B830" s="51"/>
      <c r="C830" s="51"/>
      <c r="D830" s="50"/>
      <c r="E830" s="86"/>
      <c r="F830" s="50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9"/>
      <c r="AR830" s="50"/>
      <c r="AS830" s="50"/>
      <c r="AT830" s="50"/>
      <c r="AU830" s="50"/>
      <c r="AV830" s="49"/>
      <c r="AW830" s="50"/>
      <c r="AX830" s="50"/>
      <c r="AY830" s="50"/>
    </row>
    <row r="831" spans="1:51" ht="15.75" x14ac:dyDescent="0.25">
      <c r="A831" s="51"/>
      <c r="B831" s="51"/>
      <c r="C831" s="51"/>
      <c r="D831" s="50"/>
      <c r="E831" s="86"/>
      <c r="F831" s="50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9"/>
      <c r="AR831" s="50"/>
      <c r="AS831" s="50"/>
      <c r="AT831" s="50"/>
      <c r="AU831" s="50"/>
      <c r="AV831" s="49"/>
      <c r="AW831" s="50"/>
      <c r="AX831" s="50"/>
      <c r="AY831" s="50"/>
    </row>
    <row r="832" spans="1:51" ht="15.75" x14ac:dyDescent="0.25">
      <c r="A832" s="51"/>
      <c r="B832" s="51"/>
      <c r="C832" s="51"/>
      <c r="D832" s="50"/>
      <c r="E832" s="86"/>
      <c r="F832" s="50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9"/>
      <c r="AR832" s="50"/>
      <c r="AS832" s="50"/>
      <c r="AT832" s="50"/>
      <c r="AU832" s="50"/>
      <c r="AV832" s="49"/>
      <c r="AW832" s="50"/>
      <c r="AX832" s="50"/>
      <c r="AY832" s="50"/>
    </row>
    <row r="833" spans="1:51" ht="15.75" x14ac:dyDescent="0.25">
      <c r="A833" s="51"/>
      <c r="B833" s="51"/>
      <c r="C833" s="51"/>
      <c r="D833" s="50"/>
      <c r="E833" s="86"/>
      <c r="F833" s="50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9"/>
      <c r="AR833" s="50"/>
      <c r="AS833" s="50"/>
      <c r="AT833" s="50"/>
      <c r="AU833" s="50"/>
      <c r="AV833" s="49"/>
      <c r="AW833" s="50"/>
      <c r="AX833" s="50"/>
      <c r="AY833" s="50"/>
    </row>
    <row r="834" spans="1:51" ht="15.75" x14ac:dyDescent="0.25">
      <c r="A834" s="51"/>
      <c r="B834" s="51"/>
      <c r="C834" s="51"/>
      <c r="D834" s="50"/>
      <c r="E834" s="86"/>
      <c r="F834" s="50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9"/>
      <c r="AR834" s="50"/>
      <c r="AS834" s="50"/>
      <c r="AT834" s="50"/>
      <c r="AU834" s="50"/>
      <c r="AV834" s="49"/>
      <c r="AW834" s="50"/>
      <c r="AX834" s="50"/>
      <c r="AY834" s="50"/>
    </row>
    <row r="835" spans="1:51" ht="15.75" x14ac:dyDescent="0.25">
      <c r="A835" s="51"/>
      <c r="B835" s="51"/>
      <c r="C835" s="51"/>
      <c r="D835" s="50"/>
      <c r="E835" s="86"/>
      <c r="F835" s="50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9"/>
      <c r="AR835" s="50"/>
      <c r="AS835" s="50"/>
      <c r="AT835" s="50"/>
      <c r="AU835" s="50"/>
      <c r="AV835" s="49"/>
      <c r="AW835" s="50"/>
      <c r="AX835" s="50"/>
      <c r="AY835" s="50"/>
    </row>
    <row r="836" spans="1:51" ht="15.75" x14ac:dyDescent="0.25">
      <c r="A836" s="51"/>
      <c r="B836" s="51"/>
      <c r="C836" s="51"/>
      <c r="D836" s="50"/>
      <c r="E836" s="86"/>
      <c r="F836" s="50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9"/>
      <c r="AR836" s="50"/>
      <c r="AS836" s="50"/>
      <c r="AT836" s="50"/>
      <c r="AU836" s="50"/>
      <c r="AV836" s="49"/>
      <c r="AW836" s="50"/>
      <c r="AX836" s="50"/>
      <c r="AY836" s="50"/>
    </row>
    <row r="837" spans="1:51" ht="15.75" x14ac:dyDescent="0.25">
      <c r="A837" s="51"/>
      <c r="B837" s="51"/>
      <c r="C837" s="51"/>
      <c r="D837" s="50"/>
      <c r="E837" s="86"/>
      <c r="F837" s="50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9"/>
      <c r="AR837" s="50"/>
      <c r="AS837" s="50"/>
      <c r="AT837" s="50"/>
      <c r="AU837" s="50"/>
      <c r="AV837" s="49"/>
      <c r="AW837" s="50"/>
      <c r="AX837" s="50"/>
      <c r="AY837" s="50"/>
    </row>
    <row r="838" spans="1:51" ht="15.75" x14ac:dyDescent="0.25">
      <c r="A838" s="51"/>
      <c r="B838" s="51"/>
      <c r="C838" s="51"/>
      <c r="D838" s="50"/>
      <c r="E838" s="86"/>
      <c r="F838" s="50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9"/>
      <c r="AR838" s="50"/>
      <c r="AS838" s="50"/>
      <c r="AT838" s="50"/>
      <c r="AU838" s="50"/>
      <c r="AV838" s="49"/>
      <c r="AW838" s="50"/>
      <c r="AX838" s="50"/>
      <c r="AY838" s="50"/>
    </row>
    <row r="839" spans="1:51" ht="15.75" x14ac:dyDescent="0.25">
      <c r="A839" s="51"/>
      <c r="B839" s="51"/>
      <c r="C839" s="51"/>
      <c r="D839" s="50"/>
      <c r="E839" s="86"/>
      <c r="F839" s="50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9"/>
      <c r="AR839" s="50"/>
      <c r="AS839" s="50"/>
      <c r="AT839" s="50"/>
      <c r="AU839" s="50"/>
      <c r="AV839" s="49"/>
      <c r="AW839" s="50"/>
      <c r="AX839" s="50"/>
      <c r="AY839" s="50"/>
    </row>
    <row r="840" spans="1:51" ht="15.75" x14ac:dyDescent="0.25">
      <c r="A840" s="51"/>
      <c r="B840" s="51"/>
      <c r="C840" s="51"/>
      <c r="D840" s="50"/>
      <c r="E840" s="86"/>
      <c r="F840" s="50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9"/>
      <c r="AR840" s="50"/>
      <c r="AS840" s="50"/>
      <c r="AT840" s="50"/>
      <c r="AU840" s="50"/>
      <c r="AV840" s="49"/>
      <c r="AW840" s="50"/>
      <c r="AX840" s="50"/>
      <c r="AY840" s="50"/>
    </row>
    <row r="841" spans="1:51" ht="15.75" x14ac:dyDescent="0.25">
      <c r="A841" s="51"/>
      <c r="B841" s="51"/>
      <c r="C841" s="51"/>
      <c r="D841" s="50"/>
      <c r="E841" s="86"/>
      <c r="F841" s="50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9"/>
      <c r="AR841" s="50"/>
      <c r="AS841" s="50"/>
      <c r="AT841" s="50"/>
      <c r="AU841" s="50"/>
      <c r="AV841" s="49"/>
      <c r="AW841" s="50"/>
      <c r="AX841" s="50"/>
      <c r="AY841" s="50"/>
    </row>
    <row r="842" spans="1:51" ht="15.75" x14ac:dyDescent="0.25">
      <c r="A842" s="51"/>
      <c r="B842" s="51"/>
      <c r="C842" s="51"/>
      <c r="D842" s="50"/>
      <c r="E842" s="86"/>
      <c r="F842" s="50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9"/>
      <c r="AR842" s="50"/>
      <c r="AS842" s="50"/>
      <c r="AT842" s="50"/>
      <c r="AU842" s="50"/>
      <c r="AV842" s="49"/>
      <c r="AW842" s="50"/>
      <c r="AX842" s="50"/>
      <c r="AY842" s="50"/>
    </row>
    <row r="843" spans="1:51" ht="15.75" x14ac:dyDescent="0.25">
      <c r="A843" s="51"/>
      <c r="B843" s="51"/>
      <c r="C843" s="51"/>
      <c r="D843" s="50"/>
      <c r="E843" s="86"/>
      <c r="F843" s="50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9"/>
      <c r="AR843" s="50"/>
      <c r="AS843" s="50"/>
      <c r="AT843" s="50"/>
      <c r="AU843" s="50"/>
      <c r="AV843" s="49"/>
      <c r="AW843" s="50"/>
      <c r="AX843" s="50"/>
      <c r="AY843" s="50"/>
    </row>
    <row r="844" spans="1:51" ht="15.75" x14ac:dyDescent="0.25">
      <c r="A844" s="51"/>
      <c r="B844" s="51"/>
      <c r="C844" s="51"/>
      <c r="D844" s="50"/>
      <c r="E844" s="86"/>
      <c r="F844" s="50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9"/>
      <c r="AR844" s="50"/>
      <c r="AS844" s="50"/>
      <c r="AT844" s="50"/>
      <c r="AU844" s="50"/>
      <c r="AV844" s="49"/>
      <c r="AW844" s="50"/>
      <c r="AX844" s="50"/>
      <c r="AY844" s="50"/>
    </row>
    <row r="845" spans="1:51" ht="15.75" x14ac:dyDescent="0.25">
      <c r="A845" s="51"/>
      <c r="B845" s="51"/>
      <c r="C845" s="51"/>
      <c r="D845" s="50"/>
      <c r="E845" s="86"/>
      <c r="F845" s="50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9"/>
      <c r="AR845" s="50"/>
      <c r="AS845" s="50"/>
      <c r="AT845" s="50"/>
      <c r="AU845" s="50"/>
      <c r="AV845" s="49"/>
      <c r="AW845" s="50"/>
      <c r="AX845" s="50"/>
      <c r="AY845" s="50"/>
    </row>
    <row r="846" spans="1:51" ht="15.75" x14ac:dyDescent="0.25">
      <c r="A846" s="51"/>
      <c r="B846" s="51"/>
      <c r="C846" s="51"/>
      <c r="D846" s="50"/>
      <c r="E846" s="86"/>
      <c r="F846" s="50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9"/>
      <c r="AR846" s="50"/>
      <c r="AS846" s="50"/>
      <c r="AT846" s="50"/>
      <c r="AU846" s="50"/>
      <c r="AV846" s="49"/>
      <c r="AW846" s="50"/>
      <c r="AX846" s="50"/>
      <c r="AY846" s="50"/>
    </row>
    <row r="847" spans="1:51" ht="15.75" x14ac:dyDescent="0.25">
      <c r="A847" s="51"/>
      <c r="B847" s="51"/>
      <c r="C847" s="51"/>
      <c r="D847" s="50"/>
      <c r="E847" s="86"/>
      <c r="F847" s="50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9"/>
      <c r="AR847" s="50"/>
      <c r="AS847" s="50"/>
      <c r="AT847" s="50"/>
      <c r="AU847" s="50"/>
      <c r="AV847" s="49"/>
      <c r="AW847" s="50"/>
      <c r="AX847" s="50"/>
      <c r="AY847" s="50"/>
    </row>
    <row r="848" spans="1:51" ht="15.75" x14ac:dyDescent="0.25">
      <c r="A848" s="51"/>
      <c r="B848" s="51"/>
      <c r="C848" s="51"/>
      <c r="D848" s="50"/>
      <c r="E848" s="86"/>
      <c r="F848" s="50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9"/>
      <c r="AR848" s="50"/>
      <c r="AS848" s="50"/>
      <c r="AT848" s="50"/>
      <c r="AU848" s="50"/>
      <c r="AV848" s="49"/>
      <c r="AW848" s="50"/>
      <c r="AX848" s="50"/>
      <c r="AY848" s="50"/>
    </row>
    <row r="849" spans="1:51" ht="15.75" x14ac:dyDescent="0.25">
      <c r="A849" s="51"/>
      <c r="B849" s="51"/>
      <c r="C849" s="51"/>
      <c r="D849" s="50"/>
      <c r="E849" s="86"/>
      <c r="F849" s="50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9"/>
      <c r="AR849" s="50"/>
      <c r="AS849" s="50"/>
      <c r="AT849" s="50"/>
      <c r="AU849" s="50"/>
      <c r="AV849" s="49"/>
      <c r="AW849" s="50"/>
      <c r="AX849" s="50"/>
      <c r="AY849" s="50"/>
    </row>
    <row r="850" spans="1:51" ht="15.75" x14ac:dyDescent="0.25">
      <c r="A850" s="51"/>
      <c r="B850" s="51"/>
      <c r="C850" s="51"/>
      <c r="D850" s="50"/>
      <c r="E850" s="86"/>
      <c r="F850" s="50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9"/>
      <c r="AR850" s="50"/>
      <c r="AS850" s="50"/>
      <c r="AT850" s="50"/>
      <c r="AU850" s="50"/>
      <c r="AV850" s="49"/>
      <c r="AW850" s="50"/>
      <c r="AX850" s="50"/>
      <c r="AY850" s="50"/>
    </row>
    <row r="851" spans="1:51" ht="15.75" x14ac:dyDescent="0.25">
      <c r="A851" s="51"/>
      <c r="B851" s="51"/>
      <c r="C851" s="51"/>
      <c r="D851" s="50"/>
      <c r="E851" s="86"/>
      <c r="F851" s="50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9"/>
      <c r="AR851" s="50"/>
      <c r="AS851" s="50"/>
      <c r="AT851" s="50"/>
      <c r="AU851" s="50"/>
      <c r="AV851" s="49"/>
      <c r="AW851" s="50"/>
      <c r="AX851" s="50"/>
      <c r="AY851" s="50"/>
    </row>
    <row r="852" spans="1:51" ht="15.75" x14ac:dyDescent="0.25">
      <c r="A852" s="51"/>
      <c r="B852" s="51"/>
      <c r="C852" s="51"/>
      <c r="D852" s="50"/>
      <c r="E852" s="86"/>
      <c r="F852" s="50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9"/>
      <c r="AR852" s="50"/>
      <c r="AS852" s="50"/>
      <c r="AT852" s="50"/>
      <c r="AU852" s="50"/>
      <c r="AV852" s="49"/>
      <c r="AW852" s="50"/>
      <c r="AX852" s="50"/>
      <c r="AY852" s="50"/>
    </row>
    <row r="853" spans="1:51" ht="15.75" x14ac:dyDescent="0.25">
      <c r="A853" s="51"/>
      <c r="B853" s="51"/>
      <c r="C853" s="51"/>
      <c r="D853" s="50"/>
      <c r="E853" s="86"/>
      <c r="F853" s="50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9"/>
      <c r="AR853" s="50"/>
      <c r="AS853" s="50"/>
      <c r="AT853" s="50"/>
      <c r="AU853" s="50"/>
      <c r="AV853" s="49"/>
      <c r="AW853" s="50"/>
      <c r="AX853" s="50"/>
      <c r="AY853" s="50"/>
    </row>
    <row r="854" spans="1:51" ht="15.75" x14ac:dyDescent="0.25">
      <c r="A854" s="51"/>
      <c r="B854" s="51"/>
      <c r="C854" s="51"/>
      <c r="D854" s="50"/>
      <c r="E854" s="86"/>
      <c r="F854" s="50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9"/>
      <c r="AR854" s="50"/>
      <c r="AS854" s="50"/>
      <c r="AT854" s="50"/>
      <c r="AU854" s="50"/>
      <c r="AV854" s="49"/>
      <c r="AW854" s="50"/>
      <c r="AX854" s="50"/>
      <c r="AY854" s="50"/>
    </row>
    <row r="855" spans="1:51" ht="15.75" x14ac:dyDescent="0.25">
      <c r="A855" s="51"/>
      <c r="B855" s="51"/>
      <c r="C855" s="51"/>
      <c r="D855" s="50"/>
      <c r="E855" s="86"/>
      <c r="F855" s="50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9"/>
      <c r="AR855" s="50"/>
      <c r="AS855" s="50"/>
      <c r="AT855" s="50"/>
      <c r="AU855" s="50"/>
      <c r="AV855" s="49"/>
      <c r="AW855" s="50"/>
      <c r="AX855" s="50"/>
      <c r="AY855" s="50"/>
    </row>
    <row r="856" spans="1:51" ht="15.75" x14ac:dyDescent="0.25">
      <c r="A856" s="51"/>
      <c r="B856" s="51"/>
      <c r="C856" s="51"/>
      <c r="D856" s="50"/>
      <c r="E856" s="86"/>
      <c r="F856" s="50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9"/>
      <c r="AR856" s="50"/>
      <c r="AS856" s="50"/>
      <c r="AT856" s="50"/>
      <c r="AU856" s="50"/>
      <c r="AV856" s="49"/>
      <c r="AW856" s="50"/>
      <c r="AX856" s="50"/>
      <c r="AY856" s="50"/>
    </row>
    <row r="857" spans="1:51" ht="15.75" x14ac:dyDescent="0.25">
      <c r="A857" s="51"/>
      <c r="B857" s="51"/>
      <c r="C857" s="51"/>
      <c r="D857" s="50"/>
      <c r="E857" s="86"/>
      <c r="F857" s="50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9"/>
      <c r="AR857" s="50"/>
      <c r="AS857" s="50"/>
      <c r="AT857" s="50"/>
      <c r="AU857" s="50"/>
      <c r="AV857" s="49"/>
      <c r="AW857" s="50"/>
      <c r="AX857" s="50"/>
      <c r="AY857" s="50"/>
    </row>
    <row r="858" spans="1:51" ht="15.75" x14ac:dyDescent="0.25">
      <c r="A858" s="51"/>
      <c r="B858" s="51"/>
      <c r="C858" s="51"/>
      <c r="D858" s="50"/>
      <c r="E858" s="86"/>
      <c r="F858" s="50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9"/>
      <c r="AR858" s="50"/>
      <c r="AS858" s="50"/>
      <c r="AT858" s="50"/>
      <c r="AU858" s="50"/>
      <c r="AV858" s="49"/>
      <c r="AW858" s="50"/>
      <c r="AX858" s="50"/>
      <c r="AY858" s="50"/>
    </row>
    <row r="859" spans="1:51" ht="15.75" x14ac:dyDescent="0.25">
      <c r="A859" s="51"/>
      <c r="B859" s="51"/>
      <c r="C859" s="51"/>
      <c r="D859" s="50"/>
      <c r="E859" s="86"/>
      <c r="F859" s="50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9"/>
      <c r="AR859" s="50"/>
      <c r="AS859" s="50"/>
      <c r="AT859" s="50"/>
      <c r="AU859" s="50"/>
      <c r="AV859" s="49"/>
      <c r="AW859" s="50"/>
      <c r="AX859" s="50"/>
      <c r="AY859" s="50"/>
    </row>
    <row r="860" spans="1:51" ht="15.75" x14ac:dyDescent="0.25">
      <c r="A860" s="51"/>
      <c r="B860" s="51"/>
      <c r="C860" s="51"/>
      <c r="D860" s="50"/>
      <c r="E860" s="86"/>
      <c r="F860" s="50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9"/>
      <c r="AR860" s="50"/>
      <c r="AS860" s="50"/>
      <c r="AT860" s="50"/>
      <c r="AU860" s="50"/>
      <c r="AV860" s="49"/>
      <c r="AW860" s="50"/>
      <c r="AX860" s="50"/>
      <c r="AY860" s="50"/>
    </row>
    <row r="861" spans="1:51" ht="15.75" x14ac:dyDescent="0.25">
      <c r="A861" s="51"/>
      <c r="B861" s="51"/>
      <c r="C861" s="51"/>
      <c r="D861" s="50"/>
      <c r="E861" s="86"/>
      <c r="F861" s="50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9"/>
      <c r="AR861" s="50"/>
      <c r="AS861" s="50"/>
      <c r="AT861" s="50"/>
      <c r="AU861" s="50"/>
      <c r="AV861" s="49"/>
      <c r="AW861" s="50"/>
      <c r="AX861" s="50"/>
      <c r="AY861" s="50"/>
    </row>
    <row r="862" spans="1:51" ht="15.75" x14ac:dyDescent="0.25">
      <c r="A862" s="51"/>
      <c r="B862" s="51"/>
      <c r="C862" s="51"/>
      <c r="D862" s="50"/>
      <c r="E862" s="86"/>
      <c r="F862" s="50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9"/>
      <c r="AR862" s="50"/>
      <c r="AS862" s="50"/>
      <c r="AT862" s="50"/>
      <c r="AU862" s="50"/>
      <c r="AV862" s="49"/>
      <c r="AW862" s="50"/>
      <c r="AX862" s="50"/>
      <c r="AY862" s="50"/>
    </row>
    <row r="863" spans="1:51" ht="15.75" x14ac:dyDescent="0.25">
      <c r="A863" s="51"/>
      <c r="B863" s="51"/>
      <c r="C863" s="51"/>
      <c r="D863" s="50"/>
      <c r="E863" s="86"/>
      <c r="F863" s="50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9"/>
      <c r="AR863" s="50"/>
      <c r="AS863" s="50"/>
      <c r="AT863" s="50"/>
      <c r="AU863" s="50"/>
      <c r="AV863" s="49"/>
      <c r="AW863" s="50"/>
      <c r="AX863" s="50"/>
      <c r="AY863" s="50"/>
    </row>
    <row r="864" spans="1:51" ht="15.75" x14ac:dyDescent="0.25">
      <c r="A864" s="51"/>
      <c r="B864" s="51"/>
      <c r="C864" s="51"/>
      <c r="D864" s="50"/>
      <c r="E864" s="86"/>
      <c r="F864" s="50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9"/>
      <c r="AR864" s="50"/>
      <c r="AS864" s="50"/>
      <c r="AT864" s="50"/>
      <c r="AU864" s="50"/>
      <c r="AV864" s="49"/>
      <c r="AW864" s="50"/>
      <c r="AX864" s="50"/>
      <c r="AY864" s="50"/>
    </row>
    <row r="865" spans="1:51" ht="15.75" x14ac:dyDescent="0.25">
      <c r="A865" s="51"/>
      <c r="B865" s="51"/>
      <c r="C865" s="51"/>
      <c r="D865" s="50"/>
      <c r="E865" s="86"/>
      <c r="F865" s="50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9"/>
      <c r="AR865" s="50"/>
      <c r="AS865" s="50"/>
      <c r="AT865" s="50"/>
      <c r="AU865" s="50"/>
      <c r="AV865" s="49"/>
      <c r="AW865" s="50"/>
      <c r="AX865" s="50"/>
      <c r="AY865" s="50"/>
    </row>
    <row r="866" spans="1:51" ht="15.75" x14ac:dyDescent="0.25">
      <c r="A866" s="51"/>
      <c r="B866" s="51"/>
      <c r="C866" s="51"/>
      <c r="D866" s="50"/>
      <c r="E866" s="86"/>
      <c r="F866" s="50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9"/>
      <c r="AR866" s="50"/>
      <c r="AS866" s="50"/>
      <c r="AT866" s="50"/>
      <c r="AU866" s="50"/>
      <c r="AV866" s="49"/>
      <c r="AW866" s="50"/>
      <c r="AX866" s="50"/>
      <c r="AY866" s="50"/>
    </row>
    <row r="867" spans="1:51" ht="15.75" x14ac:dyDescent="0.25">
      <c r="A867" s="51"/>
      <c r="B867" s="51"/>
      <c r="C867" s="51"/>
      <c r="D867" s="50"/>
      <c r="E867" s="86"/>
      <c r="F867" s="50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9"/>
      <c r="AR867" s="50"/>
      <c r="AS867" s="50"/>
      <c r="AT867" s="50"/>
      <c r="AU867" s="50"/>
      <c r="AV867" s="49"/>
      <c r="AW867" s="50"/>
      <c r="AX867" s="50"/>
      <c r="AY867" s="50"/>
    </row>
    <row r="868" spans="1:51" ht="15.75" x14ac:dyDescent="0.25">
      <c r="A868" s="51"/>
      <c r="B868" s="51"/>
      <c r="C868" s="51"/>
      <c r="D868" s="50"/>
      <c r="E868" s="86"/>
      <c r="F868" s="50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9"/>
      <c r="AR868" s="50"/>
      <c r="AS868" s="50"/>
      <c r="AT868" s="50"/>
      <c r="AU868" s="50"/>
      <c r="AV868" s="49"/>
      <c r="AW868" s="50"/>
      <c r="AX868" s="50"/>
      <c r="AY868" s="50"/>
    </row>
    <row r="869" spans="1:51" ht="15.75" x14ac:dyDescent="0.25">
      <c r="A869" s="51"/>
      <c r="B869" s="51"/>
      <c r="C869" s="51"/>
      <c r="D869" s="50"/>
      <c r="E869" s="86"/>
      <c r="F869" s="50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9"/>
      <c r="AR869" s="50"/>
      <c r="AS869" s="50"/>
      <c r="AT869" s="50"/>
      <c r="AU869" s="50"/>
      <c r="AV869" s="49"/>
      <c r="AW869" s="50"/>
      <c r="AX869" s="50"/>
      <c r="AY869" s="50"/>
    </row>
    <row r="870" spans="1:51" ht="15.75" x14ac:dyDescent="0.25">
      <c r="A870" s="51"/>
      <c r="B870" s="51"/>
      <c r="C870" s="51"/>
      <c r="D870" s="50"/>
      <c r="E870" s="86"/>
      <c r="F870" s="50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9"/>
      <c r="AR870" s="50"/>
      <c r="AS870" s="50"/>
      <c r="AT870" s="50"/>
      <c r="AU870" s="50"/>
      <c r="AV870" s="49"/>
      <c r="AW870" s="50"/>
      <c r="AX870" s="50"/>
      <c r="AY870" s="50"/>
    </row>
    <row r="871" spans="1:51" ht="15.75" x14ac:dyDescent="0.25">
      <c r="A871" s="51"/>
      <c r="B871" s="51"/>
      <c r="C871" s="51"/>
      <c r="D871" s="50"/>
      <c r="E871" s="86"/>
      <c r="F871" s="50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9"/>
      <c r="AR871" s="50"/>
      <c r="AS871" s="50"/>
      <c r="AT871" s="50"/>
      <c r="AU871" s="50"/>
      <c r="AV871" s="49"/>
      <c r="AW871" s="50"/>
      <c r="AX871" s="50"/>
      <c r="AY871" s="50"/>
    </row>
    <row r="872" spans="1:51" ht="15.75" x14ac:dyDescent="0.25">
      <c r="A872" s="51"/>
      <c r="B872" s="51"/>
      <c r="C872" s="51"/>
      <c r="D872" s="50"/>
      <c r="E872" s="86"/>
      <c r="F872" s="50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9"/>
      <c r="AR872" s="50"/>
      <c r="AS872" s="50"/>
      <c r="AT872" s="50"/>
      <c r="AU872" s="50"/>
      <c r="AV872" s="49"/>
      <c r="AW872" s="50"/>
      <c r="AX872" s="50"/>
      <c r="AY872" s="50"/>
    </row>
    <row r="873" spans="1:51" ht="15.75" x14ac:dyDescent="0.25">
      <c r="A873" s="51"/>
      <c r="B873" s="51"/>
      <c r="C873" s="51"/>
      <c r="D873" s="50"/>
      <c r="E873" s="86"/>
      <c r="F873" s="50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9"/>
      <c r="AR873" s="50"/>
      <c r="AS873" s="50"/>
      <c r="AT873" s="50"/>
      <c r="AU873" s="50"/>
      <c r="AV873" s="49"/>
      <c r="AW873" s="50"/>
      <c r="AX873" s="50"/>
      <c r="AY873" s="50"/>
    </row>
    <row r="874" spans="1:51" ht="15.75" x14ac:dyDescent="0.25">
      <c r="A874" s="51"/>
      <c r="B874" s="51"/>
      <c r="C874" s="51"/>
      <c r="D874" s="50"/>
      <c r="E874" s="86"/>
      <c r="F874" s="50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9"/>
      <c r="AR874" s="50"/>
      <c r="AS874" s="50"/>
      <c r="AT874" s="50"/>
      <c r="AU874" s="50"/>
      <c r="AV874" s="49"/>
      <c r="AW874" s="50"/>
      <c r="AX874" s="50"/>
      <c r="AY874" s="50"/>
    </row>
    <row r="875" spans="1:51" ht="15.75" x14ac:dyDescent="0.25">
      <c r="A875" s="51"/>
      <c r="B875" s="51"/>
      <c r="C875" s="51"/>
      <c r="D875" s="50"/>
      <c r="E875" s="86"/>
      <c r="F875" s="50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9"/>
      <c r="AR875" s="50"/>
      <c r="AS875" s="50"/>
      <c r="AT875" s="50"/>
      <c r="AU875" s="50"/>
      <c r="AV875" s="49"/>
      <c r="AW875" s="50"/>
      <c r="AX875" s="50"/>
      <c r="AY875" s="50"/>
    </row>
    <row r="876" spans="1:51" ht="15.75" x14ac:dyDescent="0.25">
      <c r="A876" s="51"/>
      <c r="B876" s="51"/>
      <c r="C876" s="51"/>
      <c r="D876" s="50"/>
      <c r="E876" s="86"/>
      <c r="F876" s="50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9"/>
      <c r="AR876" s="50"/>
      <c r="AS876" s="50"/>
      <c r="AT876" s="50"/>
      <c r="AU876" s="50"/>
      <c r="AV876" s="49"/>
      <c r="AW876" s="50"/>
      <c r="AX876" s="50"/>
      <c r="AY876" s="50"/>
    </row>
    <row r="877" spans="1:51" ht="15.75" x14ac:dyDescent="0.25">
      <c r="A877" s="51"/>
      <c r="B877" s="51"/>
      <c r="C877" s="51"/>
      <c r="D877" s="50"/>
      <c r="E877" s="86"/>
      <c r="F877" s="50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9"/>
      <c r="AR877" s="50"/>
      <c r="AS877" s="50"/>
      <c r="AT877" s="50"/>
      <c r="AU877" s="50"/>
      <c r="AV877" s="49"/>
      <c r="AW877" s="50"/>
      <c r="AX877" s="50"/>
      <c r="AY877" s="50"/>
    </row>
    <row r="878" spans="1:51" ht="15.75" x14ac:dyDescent="0.25">
      <c r="A878" s="51"/>
      <c r="B878" s="51"/>
      <c r="C878" s="51"/>
      <c r="D878" s="50"/>
      <c r="E878" s="86"/>
      <c r="F878" s="50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9"/>
      <c r="AR878" s="50"/>
      <c r="AS878" s="50"/>
      <c r="AT878" s="50"/>
      <c r="AU878" s="50"/>
      <c r="AV878" s="49"/>
      <c r="AW878" s="50"/>
      <c r="AX878" s="50"/>
      <c r="AY878" s="50"/>
    </row>
    <row r="879" spans="1:51" ht="15.75" x14ac:dyDescent="0.25">
      <c r="A879" s="51"/>
      <c r="B879" s="51"/>
      <c r="C879" s="51"/>
      <c r="D879" s="50"/>
      <c r="E879" s="86"/>
      <c r="F879" s="50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9"/>
      <c r="AR879" s="50"/>
      <c r="AS879" s="50"/>
      <c r="AT879" s="50"/>
      <c r="AU879" s="50"/>
      <c r="AV879" s="49"/>
      <c r="AW879" s="50"/>
      <c r="AX879" s="50"/>
      <c r="AY879" s="50"/>
    </row>
    <row r="880" spans="1:51" ht="15.75" x14ac:dyDescent="0.25">
      <c r="A880" s="51"/>
      <c r="B880" s="51"/>
      <c r="C880" s="51"/>
      <c r="D880" s="50"/>
      <c r="E880" s="86"/>
      <c r="F880" s="50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9"/>
      <c r="AR880" s="50"/>
      <c r="AS880" s="50"/>
      <c r="AT880" s="50"/>
      <c r="AU880" s="50"/>
      <c r="AV880" s="49"/>
      <c r="AW880" s="50"/>
      <c r="AX880" s="50"/>
      <c r="AY880" s="50"/>
    </row>
    <row r="881" spans="1:51" ht="15.75" x14ac:dyDescent="0.25">
      <c r="A881" s="51"/>
      <c r="B881" s="51"/>
      <c r="C881" s="51"/>
      <c r="D881" s="50"/>
      <c r="E881" s="86"/>
      <c r="F881" s="50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9"/>
      <c r="AR881" s="50"/>
      <c r="AS881" s="50"/>
      <c r="AT881" s="50"/>
      <c r="AU881" s="50"/>
      <c r="AV881" s="49"/>
      <c r="AW881" s="50"/>
      <c r="AX881" s="50"/>
      <c r="AY881" s="50"/>
    </row>
    <row r="882" spans="1:51" ht="15.75" x14ac:dyDescent="0.25">
      <c r="A882" s="51"/>
      <c r="B882" s="51"/>
      <c r="C882" s="51"/>
      <c r="D882" s="50"/>
      <c r="E882" s="86"/>
      <c r="F882" s="50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9"/>
      <c r="AR882" s="50"/>
      <c r="AS882" s="50"/>
      <c r="AT882" s="50"/>
      <c r="AU882" s="50"/>
      <c r="AV882" s="49"/>
      <c r="AW882" s="50"/>
      <c r="AX882" s="50"/>
      <c r="AY882" s="50"/>
    </row>
    <row r="883" spans="1:51" ht="15.75" x14ac:dyDescent="0.25">
      <c r="A883" s="51"/>
      <c r="B883" s="51"/>
      <c r="C883" s="51"/>
      <c r="D883" s="50"/>
      <c r="E883" s="86"/>
      <c r="F883" s="50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9"/>
      <c r="AR883" s="50"/>
      <c r="AS883" s="50"/>
      <c r="AT883" s="50"/>
      <c r="AU883" s="50"/>
      <c r="AV883" s="49"/>
      <c r="AW883" s="50"/>
      <c r="AX883" s="50"/>
      <c r="AY883" s="50"/>
    </row>
    <row r="884" spans="1:51" ht="15.75" x14ac:dyDescent="0.25">
      <c r="A884" s="51"/>
      <c r="B884" s="51"/>
      <c r="C884" s="51"/>
      <c r="D884" s="50"/>
      <c r="E884" s="86"/>
      <c r="F884" s="50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9"/>
      <c r="AR884" s="50"/>
      <c r="AS884" s="50"/>
      <c r="AT884" s="50"/>
      <c r="AU884" s="50"/>
      <c r="AV884" s="49"/>
      <c r="AW884" s="50"/>
      <c r="AX884" s="50"/>
      <c r="AY884" s="50"/>
    </row>
    <row r="885" spans="1:51" ht="15.75" x14ac:dyDescent="0.25">
      <c r="A885" s="51"/>
      <c r="B885" s="51"/>
      <c r="C885" s="51"/>
      <c r="D885" s="50"/>
      <c r="E885" s="86"/>
      <c r="F885" s="50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9"/>
      <c r="AR885" s="50"/>
      <c r="AS885" s="50"/>
      <c r="AT885" s="50"/>
      <c r="AU885" s="50"/>
      <c r="AV885" s="49"/>
      <c r="AW885" s="50"/>
      <c r="AX885" s="50"/>
      <c r="AY885" s="50"/>
    </row>
    <row r="886" spans="1:51" ht="15.75" x14ac:dyDescent="0.25">
      <c r="A886" s="51"/>
      <c r="B886" s="51"/>
      <c r="C886" s="51"/>
      <c r="D886" s="50"/>
      <c r="E886" s="86"/>
      <c r="F886" s="50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9"/>
      <c r="AR886" s="50"/>
      <c r="AS886" s="50"/>
      <c r="AT886" s="50"/>
      <c r="AU886" s="50"/>
      <c r="AV886" s="49"/>
      <c r="AW886" s="50"/>
      <c r="AX886" s="50"/>
      <c r="AY886" s="50"/>
    </row>
    <row r="887" spans="1:51" ht="15.75" x14ac:dyDescent="0.25">
      <c r="A887" s="51"/>
      <c r="B887" s="51"/>
      <c r="C887" s="51"/>
      <c r="D887" s="50"/>
      <c r="E887" s="86"/>
      <c r="F887" s="50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9"/>
      <c r="AR887" s="50"/>
      <c r="AS887" s="50"/>
      <c r="AT887" s="50"/>
      <c r="AU887" s="50"/>
      <c r="AV887" s="49"/>
      <c r="AW887" s="50"/>
      <c r="AX887" s="50"/>
      <c r="AY887" s="50"/>
    </row>
    <row r="888" spans="1:51" ht="15.75" x14ac:dyDescent="0.25">
      <c r="A888" s="51"/>
      <c r="B888" s="51"/>
      <c r="C888" s="51"/>
      <c r="D888" s="50"/>
      <c r="E888" s="86"/>
      <c r="F888" s="50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9"/>
      <c r="AR888" s="50"/>
      <c r="AS888" s="50"/>
      <c r="AT888" s="50"/>
      <c r="AU888" s="50"/>
      <c r="AV888" s="49"/>
      <c r="AW888" s="50"/>
      <c r="AX888" s="50"/>
      <c r="AY888" s="50"/>
    </row>
    <row r="889" spans="1:51" ht="15.75" x14ac:dyDescent="0.25">
      <c r="A889" s="51"/>
      <c r="B889" s="51"/>
      <c r="C889" s="51"/>
      <c r="D889" s="50"/>
      <c r="E889" s="86"/>
      <c r="F889" s="50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9"/>
      <c r="AR889" s="50"/>
      <c r="AS889" s="50"/>
      <c r="AT889" s="50"/>
      <c r="AU889" s="50"/>
      <c r="AV889" s="49"/>
      <c r="AW889" s="50"/>
      <c r="AX889" s="50"/>
      <c r="AY889" s="50"/>
    </row>
    <row r="890" spans="1:51" ht="15.75" x14ac:dyDescent="0.25">
      <c r="A890" s="51"/>
      <c r="B890" s="51"/>
      <c r="C890" s="51"/>
      <c r="D890" s="50"/>
      <c r="E890" s="86"/>
      <c r="F890" s="50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9"/>
      <c r="AR890" s="50"/>
      <c r="AS890" s="50"/>
      <c r="AT890" s="50"/>
      <c r="AU890" s="50"/>
      <c r="AV890" s="49"/>
      <c r="AW890" s="50"/>
      <c r="AX890" s="50"/>
      <c r="AY890" s="50"/>
    </row>
    <row r="891" spans="1:51" ht="15.75" x14ac:dyDescent="0.25">
      <c r="A891" s="51"/>
      <c r="B891" s="51"/>
      <c r="C891" s="51"/>
      <c r="D891" s="50"/>
      <c r="E891" s="86"/>
      <c r="F891" s="50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9"/>
      <c r="AR891" s="50"/>
      <c r="AS891" s="50"/>
      <c r="AT891" s="50"/>
      <c r="AU891" s="50"/>
      <c r="AV891" s="49"/>
      <c r="AW891" s="50"/>
      <c r="AX891" s="50"/>
      <c r="AY891" s="50"/>
    </row>
    <row r="892" spans="1:51" ht="15.75" x14ac:dyDescent="0.25">
      <c r="A892" s="51"/>
      <c r="B892" s="51"/>
      <c r="C892" s="51"/>
      <c r="D892" s="50"/>
      <c r="E892" s="86"/>
      <c r="F892" s="50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9"/>
      <c r="AR892" s="50"/>
      <c r="AS892" s="50"/>
      <c r="AT892" s="50"/>
      <c r="AU892" s="50"/>
      <c r="AV892" s="49"/>
      <c r="AW892" s="50"/>
      <c r="AX892" s="50"/>
      <c r="AY892" s="50"/>
    </row>
    <row r="893" spans="1:51" ht="15.75" x14ac:dyDescent="0.25">
      <c r="A893" s="51"/>
      <c r="B893" s="51"/>
      <c r="C893" s="51"/>
      <c r="D893" s="50"/>
      <c r="E893" s="86"/>
      <c r="F893" s="50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9"/>
      <c r="AR893" s="50"/>
      <c r="AS893" s="50"/>
      <c r="AT893" s="50"/>
      <c r="AU893" s="50"/>
      <c r="AV893" s="49"/>
      <c r="AW893" s="50"/>
      <c r="AX893" s="50"/>
      <c r="AY893" s="50"/>
    </row>
    <row r="894" spans="1:51" ht="15.75" x14ac:dyDescent="0.25">
      <c r="A894" s="51"/>
      <c r="B894" s="51"/>
      <c r="C894" s="51"/>
      <c r="D894" s="50"/>
      <c r="E894" s="86"/>
      <c r="F894" s="50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9"/>
      <c r="AR894" s="50"/>
      <c r="AS894" s="50"/>
      <c r="AT894" s="50"/>
      <c r="AU894" s="50"/>
      <c r="AV894" s="49"/>
      <c r="AW894" s="50"/>
      <c r="AX894" s="50"/>
      <c r="AY894" s="50"/>
    </row>
    <row r="895" spans="1:51" ht="15.75" x14ac:dyDescent="0.25">
      <c r="A895" s="51"/>
      <c r="B895" s="51"/>
      <c r="C895" s="51"/>
      <c r="D895" s="50"/>
      <c r="E895" s="86"/>
      <c r="F895" s="50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9"/>
      <c r="AR895" s="50"/>
      <c r="AS895" s="50"/>
      <c r="AT895" s="50"/>
      <c r="AU895" s="50"/>
      <c r="AV895" s="49"/>
      <c r="AW895" s="50"/>
      <c r="AX895" s="50"/>
      <c r="AY895" s="50"/>
    </row>
    <row r="896" spans="1:51" ht="15.75" x14ac:dyDescent="0.25">
      <c r="A896" s="51"/>
      <c r="B896" s="51"/>
      <c r="C896" s="51"/>
      <c r="D896" s="50"/>
      <c r="E896" s="86"/>
      <c r="F896" s="50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9"/>
      <c r="AR896" s="50"/>
      <c r="AS896" s="50"/>
      <c r="AT896" s="50"/>
      <c r="AU896" s="50"/>
      <c r="AV896" s="49"/>
      <c r="AW896" s="50"/>
      <c r="AX896" s="50"/>
      <c r="AY896" s="50"/>
    </row>
    <row r="897" spans="1:51" ht="15.75" x14ac:dyDescent="0.25">
      <c r="A897" s="51"/>
      <c r="B897" s="51"/>
      <c r="C897" s="51"/>
      <c r="D897" s="50"/>
      <c r="E897" s="86"/>
      <c r="F897" s="50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9"/>
      <c r="AR897" s="50"/>
      <c r="AS897" s="50"/>
      <c r="AT897" s="50"/>
      <c r="AU897" s="50"/>
      <c r="AV897" s="49"/>
      <c r="AW897" s="50"/>
      <c r="AX897" s="50"/>
      <c r="AY897" s="50"/>
    </row>
    <row r="898" spans="1:51" ht="15.75" x14ac:dyDescent="0.25">
      <c r="A898" s="51"/>
      <c r="B898" s="51"/>
      <c r="C898" s="51"/>
      <c r="D898" s="50"/>
      <c r="E898" s="86"/>
      <c r="F898" s="50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9"/>
      <c r="AR898" s="50"/>
      <c r="AS898" s="50"/>
      <c r="AT898" s="50"/>
      <c r="AU898" s="50"/>
      <c r="AV898" s="49"/>
      <c r="AW898" s="50"/>
      <c r="AX898" s="50"/>
      <c r="AY898" s="50"/>
    </row>
    <row r="899" spans="1:51" ht="15.75" x14ac:dyDescent="0.25">
      <c r="A899" s="51"/>
      <c r="B899" s="51"/>
      <c r="C899" s="51"/>
      <c r="D899" s="50"/>
      <c r="E899" s="86"/>
      <c r="F899" s="50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9"/>
      <c r="AR899" s="50"/>
      <c r="AS899" s="50"/>
      <c r="AT899" s="50"/>
      <c r="AU899" s="50"/>
      <c r="AV899" s="49"/>
      <c r="AW899" s="50"/>
      <c r="AX899" s="50"/>
      <c r="AY899" s="50"/>
    </row>
    <row r="900" spans="1:51" ht="15.75" x14ac:dyDescent="0.25">
      <c r="A900" s="51"/>
      <c r="B900" s="51"/>
      <c r="C900" s="51"/>
      <c r="D900" s="50"/>
      <c r="E900" s="86"/>
      <c r="F900" s="50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9"/>
      <c r="AR900" s="50"/>
      <c r="AS900" s="50"/>
      <c r="AT900" s="50"/>
      <c r="AU900" s="50"/>
      <c r="AV900" s="49"/>
      <c r="AW900" s="50"/>
      <c r="AX900" s="50"/>
      <c r="AY900" s="50"/>
    </row>
    <row r="901" spans="1:51" ht="15.75" x14ac:dyDescent="0.25">
      <c r="A901" s="51"/>
      <c r="B901" s="51"/>
      <c r="C901" s="51"/>
      <c r="D901" s="50"/>
      <c r="E901" s="86"/>
      <c r="F901" s="50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9"/>
      <c r="AR901" s="50"/>
      <c r="AS901" s="50"/>
      <c r="AT901" s="50"/>
      <c r="AU901" s="50"/>
      <c r="AV901" s="49"/>
      <c r="AW901" s="50"/>
      <c r="AX901" s="50"/>
      <c r="AY901" s="50"/>
    </row>
    <row r="902" spans="1:51" ht="15.75" x14ac:dyDescent="0.25">
      <c r="A902" s="51"/>
      <c r="B902" s="51"/>
      <c r="C902" s="51"/>
      <c r="D902" s="50"/>
      <c r="E902" s="86"/>
      <c r="F902" s="50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9"/>
      <c r="AR902" s="50"/>
      <c r="AS902" s="50"/>
      <c r="AT902" s="50"/>
      <c r="AU902" s="50"/>
      <c r="AV902" s="49"/>
      <c r="AW902" s="50"/>
      <c r="AX902" s="50"/>
      <c r="AY902" s="50"/>
    </row>
    <row r="903" spans="1:51" ht="15.75" x14ac:dyDescent="0.25">
      <c r="A903" s="51"/>
      <c r="B903" s="51"/>
      <c r="C903" s="51"/>
      <c r="D903" s="50"/>
      <c r="E903" s="86"/>
      <c r="F903" s="50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9"/>
      <c r="AR903" s="50"/>
      <c r="AS903" s="50"/>
      <c r="AT903" s="50"/>
      <c r="AU903" s="50"/>
      <c r="AV903" s="49"/>
      <c r="AW903" s="50"/>
      <c r="AX903" s="50"/>
      <c r="AY903" s="50"/>
    </row>
    <row r="904" spans="1:51" ht="15.75" x14ac:dyDescent="0.25">
      <c r="A904" s="51"/>
      <c r="B904" s="51"/>
      <c r="C904" s="51"/>
      <c r="D904" s="50"/>
      <c r="E904" s="86"/>
      <c r="F904" s="50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9"/>
      <c r="AR904" s="50"/>
      <c r="AS904" s="50"/>
      <c r="AT904" s="50"/>
      <c r="AU904" s="50"/>
      <c r="AV904" s="49"/>
      <c r="AW904" s="50"/>
      <c r="AX904" s="50"/>
      <c r="AY904" s="50"/>
    </row>
    <row r="905" spans="1:51" ht="15.75" x14ac:dyDescent="0.25">
      <c r="A905" s="51"/>
      <c r="B905" s="51"/>
      <c r="C905" s="51"/>
      <c r="D905" s="50"/>
      <c r="E905" s="86"/>
      <c r="F905" s="50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9"/>
      <c r="AR905" s="50"/>
      <c r="AS905" s="50"/>
      <c r="AT905" s="50"/>
      <c r="AU905" s="50"/>
      <c r="AV905" s="49"/>
      <c r="AW905" s="50"/>
      <c r="AX905" s="50"/>
      <c r="AY905" s="50"/>
    </row>
    <row r="906" spans="1:51" ht="15.75" x14ac:dyDescent="0.25">
      <c r="A906" s="51"/>
      <c r="B906" s="51"/>
      <c r="C906" s="51"/>
      <c r="D906" s="50"/>
      <c r="E906" s="86"/>
      <c r="F906" s="50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9"/>
      <c r="AR906" s="50"/>
      <c r="AS906" s="50"/>
      <c r="AT906" s="50"/>
      <c r="AU906" s="50"/>
      <c r="AV906" s="49"/>
      <c r="AW906" s="50"/>
      <c r="AX906" s="50"/>
      <c r="AY906" s="50"/>
    </row>
    <row r="907" spans="1:51" ht="15.75" x14ac:dyDescent="0.25">
      <c r="A907" s="51"/>
      <c r="B907" s="51"/>
      <c r="C907" s="51"/>
      <c r="D907" s="50"/>
      <c r="E907" s="86"/>
      <c r="F907" s="50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9"/>
      <c r="AR907" s="50"/>
      <c r="AS907" s="50"/>
      <c r="AT907" s="50"/>
      <c r="AU907" s="50"/>
      <c r="AV907" s="49"/>
      <c r="AW907" s="50"/>
      <c r="AX907" s="50"/>
      <c r="AY907" s="50"/>
    </row>
    <row r="908" spans="1:51" ht="15.75" x14ac:dyDescent="0.25">
      <c r="A908" s="51"/>
      <c r="B908" s="51"/>
      <c r="C908" s="51"/>
      <c r="D908" s="50"/>
      <c r="E908" s="86"/>
      <c r="F908" s="50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9"/>
      <c r="AR908" s="50"/>
      <c r="AS908" s="50"/>
      <c r="AT908" s="50"/>
      <c r="AU908" s="50"/>
      <c r="AV908" s="49"/>
      <c r="AW908" s="50"/>
      <c r="AX908" s="50"/>
      <c r="AY908" s="50"/>
    </row>
    <row r="909" spans="1:51" ht="15.75" x14ac:dyDescent="0.25">
      <c r="A909" s="51"/>
      <c r="B909" s="51"/>
      <c r="C909" s="51"/>
      <c r="D909" s="50"/>
      <c r="E909" s="86"/>
      <c r="F909" s="50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9"/>
      <c r="AR909" s="50"/>
      <c r="AS909" s="50"/>
      <c r="AT909" s="50"/>
      <c r="AU909" s="50"/>
      <c r="AV909" s="49"/>
      <c r="AW909" s="50"/>
      <c r="AX909" s="50"/>
      <c r="AY909" s="50"/>
    </row>
    <row r="910" spans="1:51" ht="15.75" x14ac:dyDescent="0.25">
      <c r="A910" s="51"/>
      <c r="B910" s="51"/>
      <c r="C910" s="51"/>
      <c r="D910" s="50"/>
      <c r="E910" s="86"/>
      <c r="F910" s="50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9"/>
      <c r="AR910" s="50"/>
      <c r="AS910" s="50"/>
      <c r="AT910" s="50"/>
      <c r="AU910" s="50"/>
      <c r="AV910" s="49"/>
      <c r="AW910" s="50"/>
      <c r="AX910" s="50"/>
      <c r="AY910" s="50"/>
    </row>
    <row r="911" spans="1:51" ht="15.75" x14ac:dyDescent="0.25">
      <c r="A911" s="51"/>
      <c r="B911" s="51"/>
      <c r="C911" s="51"/>
      <c r="D911" s="50"/>
      <c r="E911" s="86"/>
      <c r="F911" s="50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9"/>
      <c r="AR911" s="50"/>
      <c r="AS911" s="50"/>
      <c r="AT911" s="50"/>
      <c r="AU911" s="50"/>
      <c r="AV911" s="49"/>
      <c r="AW911" s="50"/>
      <c r="AX911" s="50"/>
      <c r="AY911" s="50"/>
    </row>
    <row r="912" spans="1:51" ht="15.75" x14ac:dyDescent="0.25">
      <c r="A912" s="51"/>
      <c r="B912" s="51"/>
      <c r="C912" s="51"/>
      <c r="D912" s="50"/>
      <c r="E912" s="86"/>
      <c r="F912" s="50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9"/>
      <c r="AR912" s="50"/>
      <c r="AS912" s="50"/>
      <c r="AT912" s="50"/>
      <c r="AU912" s="50"/>
      <c r="AV912" s="49"/>
      <c r="AW912" s="50"/>
      <c r="AX912" s="50"/>
      <c r="AY912" s="50"/>
    </row>
    <row r="913" spans="1:51" ht="15.75" x14ac:dyDescent="0.25">
      <c r="A913" s="51"/>
      <c r="B913" s="51"/>
      <c r="C913" s="51"/>
      <c r="D913" s="50"/>
      <c r="E913" s="86"/>
      <c r="F913" s="50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9"/>
      <c r="AR913" s="50"/>
      <c r="AS913" s="50"/>
      <c r="AT913" s="50"/>
      <c r="AU913" s="50"/>
      <c r="AV913" s="49"/>
      <c r="AW913" s="50"/>
      <c r="AX913" s="50"/>
      <c r="AY913" s="50"/>
    </row>
    <row r="914" spans="1:51" ht="15.75" x14ac:dyDescent="0.25">
      <c r="A914" s="51"/>
      <c r="B914" s="51"/>
      <c r="C914" s="51"/>
      <c r="D914" s="50"/>
      <c r="E914" s="86"/>
      <c r="F914" s="50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9"/>
      <c r="AR914" s="50"/>
      <c r="AS914" s="50"/>
      <c r="AT914" s="50"/>
      <c r="AU914" s="50"/>
      <c r="AV914" s="49"/>
      <c r="AW914" s="50"/>
      <c r="AX914" s="50"/>
      <c r="AY914" s="50"/>
    </row>
    <row r="915" spans="1:51" ht="15.75" x14ac:dyDescent="0.25">
      <c r="A915" s="51"/>
      <c r="B915" s="51"/>
      <c r="C915" s="51"/>
      <c r="D915" s="50"/>
      <c r="E915" s="86"/>
      <c r="F915" s="50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9"/>
      <c r="AR915" s="50"/>
      <c r="AS915" s="50"/>
      <c r="AT915" s="50"/>
      <c r="AU915" s="50"/>
      <c r="AV915" s="49"/>
      <c r="AW915" s="50"/>
      <c r="AX915" s="50"/>
      <c r="AY915" s="50"/>
    </row>
    <row r="916" spans="1:51" ht="15.75" x14ac:dyDescent="0.25">
      <c r="A916" s="51"/>
      <c r="B916" s="51"/>
      <c r="C916" s="51"/>
      <c r="D916" s="50"/>
      <c r="E916" s="86"/>
      <c r="F916" s="50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9"/>
      <c r="AR916" s="50"/>
      <c r="AS916" s="50"/>
      <c r="AT916" s="50"/>
      <c r="AU916" s="50"/>
      <c r="AV916" s="49"/>
      <c r="AW916" s="50"/>
      <c r="AX916" s="50"/>
      <c r="AY916" s="50"/>
    </row>
    <row r="917" spans="1:51" ht="15.75" x14ac:dyDescent="0.25">
      <c r="A917" s="51"/>
      <c r="B917" s="51"/>
      <c r="C917" s="51"/>
      <c r="D917" s="50"/>
      <c r="E917" s="86"/>
      <c r="F917" s="50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9"/>
      <c r="AR917" s="50"/>
      <c r="AS917" s="50"/>
      <c r="AT917" s="50"/>
      <c r="AU917" s="50"/>
      <c r="AV917" s="49"/>
      <c r="AW917" s="50"/>
      <c r="AX917" s="50"/>
      <c r="AY917" s="50"/>
    </row>
    <row r="918" spans="1:51" ht="15.75" x14ac:dyDescent="0.25">
      <c r="A918" s="51"/>
      <c r="B918" s="51"/>
      <c r="C918" s="51"/>
      <c r="D918" s="50"/>
      <c r="E918" s="86"/>
      <c r="F918" s="50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9"/>
      <c r="AR918" s="50"/>
      <c r="AS918" s="50"/>
      <c r="AT918" s="50"/>
      <c r="AU918" s="50"/>
      <c r="AV918" s="49"/>
      <c r="AW918" s="50"/>
      <c r="AX918" s="50"/>
      <c r="AY918" s="50"/>
    </row>
    <row r="919" spans="1:51" ht="15.75" x14ac:dyDescent="0.25">
      <c r="A919" s="51"/>
      <c r="B919" s="51"/>
      <c r="C919" s="51"/>
      <c r="D919" s="50"/>
      <c r="E919" s="86"/>
      <c r="F919" s="50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9"/>
      <c r="AR919" s="50"/>
      <c r="AS919" s="50"/>
      <c r="AT919" s="50"/>
      <c r="AU919" s="50"/>
      <c r="AV919" s="49"/>
      <c r="AW919" s="50"/>
      <c r="AX919" s="50"/>
      <c r="AY919" s="50"/>
    </row>
    <row r="920" spans="1:51" ht="15.75" x14ac:dyDescent="0.25">
      <c r="A920" s="51"/>
      <c r="B920" s="51"/>
      <c r="C920" s="51"/>
      <c r="D920" s="50"/>
      <c r="E920" s="86"/>
      <c r="F920" s="50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9"/>
      <c r="AR920" s="50"/>
      <c r="AS920" s="50"/>
      <c r="AT920" s="50"/>
      <c r="AU920" s="50"/>
      <c r="AV920" s="49"/>
      <c r="AW920" s="50"/>
      <c r="AX920" s="50"/>
      <c r="AY920" s="50"/>
    </row>
    <row r="921" spans="1:51" ht="15.75" x14ac:dyDescent="0.25">
      <c r="A921" s="51"/>
      <c r="B921" s="51"/>
      <c r="C921" s="51"/>
      <c r="D921" s="50"/>
      <c r="E921" s="86"/>
      <c r="F921" s="50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9"/>
      <c r="AR921" s="50"/>
      <c r="AS921" s="50"/>
      <c r="AT921" s="50"/>
      <c r="AU921" s="50"/>
      <c r="AV921" s="49"/>
      <c r="AW921" s="50"/>
      <c r="AX921" s="50"/>
      <c r="AY921" s="50"/>
    </row>
    <row r="922" spans="1:51" ht="15.75" x14ac:dyDescent="0.25">
      <c r="A922" s="51"/>
      <c r="B922" s="51"/>
      <c r="C922" s="51"/>
      <c r="D922" s="50"/>
      <c r="E922" s="86"/>
      <c r="F922" s="50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9"/>
      <c r="AR922" s="50"/>
      <c r="AS922" s="50"/>
      <c r="AT922" s="50"/>
      <c r="AU922" s="50"/>
      <c r="AV922" s="49"/>
      <c r="AW922" s="50"/>
      <c r="AX922" s="50"/>
      <c r="AY922" s="50"/>
    </row>
    <row r="923" spans="1:51" ht="15.75" x14ac:dyDescent="0.25">
      <c r="A923" s="51"/>
      <c r="B923" s="51"/>
      <c r="C923" s="51"/>
      <c r="D923" s="50"/>
      <c r="E923" s="86"/>
      <c r="F923" s="50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9"/>
      <c r="AR923" s="50"/>
      <c r="AS923" s="50"/>
      <c r="AT923" s="50"/>
      <c r="AU923" s="50"/>
      <c r="AV923" s="49"/>
      <c r="AW923" s="50"/>
      <c r="AX923" s="50"/>
      <c r="AY923" s="50"/>
    </row>
    <row r="924" spans="1:51" ht="15.75" x14ac:dyDescent="0.25">
      <c r="A924" s="51"/>
      <c r="B924" s="51"/>
      <c r="C924" s="51"/>
      <c r="D924" s="50"/>
      <c r="E924" s="86"/>
      <c r="F924" s="50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9"/>
      <c r="AR924" s="50"/>
      <c r="AS924" s="50"/>
      <c r="AT924" s="50"/>
      <c r="AU924" s="50"/>
      <c r="AV924" s="49"/>
      <c r="AW924" s="50"/>
      <c r="AX924" s="50"/>
      <c r="AY924" s="50"/>
    </row>
    <row r="925" spans="1:51" ht="15.75" x14ac:dyDescent="0.25">
      <c r="A925" s="51"/>
      <c r="B925" s="51"/>
      <c r="C925" s="51"/>
      <c r="D925" s="50"/>
      <c r="E925" s="86"/>
      <c r="F925" s="50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9"/>
      <c r="AR925" s="50"/>
      <c r="AS925" s="50"/>
      <c r="AT925" s="50"/>
      <c r="AU925" s="50"/>
      <c r="AV925" s="49"/>
      <c r="AW925" s="50"/>
      <c r="AX925" s="50"/>
      <c r="AY925" s="50"/>
    </row>
    <row r="926" spans="1:51" ht="15.75" x14ac:dyDescent="0.25">
      <c r="A926" s="51"/>
      <c r="B926" s="51"/>
      <c r="C926" s="51"/>
      <c r="D926" s="50"/>
      <c r="E926" s="86"/>
      <c r="F926" s="50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9"/>
      <c r="AR926" s="50"/>
      <c r="AS926" s="50"/>
      <c r="AT926" s="50"/>
      <c r="AU926" s="50"/>
      <c r="AV926" s="49"/>
      <c r="AW926" s="50"/>
      <c r="AX926" s="50"/>
      <c r="AY926" s="50"/>
    </row>
    <row r="927" spans="1:51" ht="15.75" x14ac:dyDescent="0.25">
      <c r="A927" s="51"/>
      <c r="B927" s="51"/>
      <c r="C927" s="51"/>
      <c r="D927" s="50"/>
      <c r="E927" s="86"/>
      <c r="F927" s="50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9"/>
      <c r="AR927" s="50"/>
      <c r="AS927" s="50"/>
      <c r="AT927" s="50"/>
      <c r="AU927" s="50"/>
      <c r="AV927" s="49"/>
      <c r="AW927" s="50"/>
      <c r="AX927" s="50"/>
      <c r="AY927" s="50"/>
    </row>
    <row r="928" spans="1:51" ht="15.75" x14ac:dyDescent="0.25">
      <c r="A928" s="51"/>
      <c r="B928" s="51"/>
      <c r="C928" s="51"/>
      <c r="D928" s="50"/>
      <c r="E928" s="86"/>
      <c r="F928" s="50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9"/>
      <c r="AR928" s="50"/>
      <c r="AS928" s="50"/>
      <c r="AT928" s="50"/>
      <c r="AU928" s="50"/>
      <c r="AV928" s="49"/>
      <c r="AW928" s="50"/>
      <c r="AX928" s="50"/>
      <c r="AY928" s="50"/>
    </row>
    <row r="929" spans="1:51" ht="15.75" x14ac:dyDescent="0.25">
      <c r="A929" s="51"/>
      <c r="B929" s="51"/>
      <c r="C929" s="51"/>
      <c r="D929" s="50"/>
      <c r="E929" s="86"/>
      <c r="F929" s="50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9"/>
      <c r="AR929" s="50"/>
      <c r="AS929" s="50"/>
      <c r="AT929" s="50"/>
      <c r="AU929" s="50"/>
      <c r="AV929" s="49"/>
      <c r="AW929" s="50"/>
      <c r="AX929" s="50"/>
      <c r="AY929" s="50"/>
    </row>
    <row r="930" spans="1:51" ht="15.75" x14ac:dyDescent="0.25">
      <c r="A930" s="51"/>
      <c r="B930" s="51"/>
      <c r="C930" s="51"/>
      <c r="D930" s="50"/>
      <c r="E930" s="86"/>
      <c r="F930" s="50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9"/>
      <c r="AR930" s="50"/>
      <c r="AS930" s="50"/>
      <c r="AT930" s="50"/>
      <c r="AU930" s="50"/>
      <c r="AV930" s="49"/>
      <c r="AW930" s="50"/>
      <c r="AX930" s="50"/>
      <c r="AY930" s="50"/>
    </row>
    <row r="931" spans="1:51" ht="15.75" x14ac:dyDescent="0.25">
      <c r="A931" s="51"/>
      <c r="B931" s="51"/>
      <c r="C931" s="51"/>
      <c r="D931" s="50"/>
      <c r="E931" s="86"/>
      <c r="F931" s="50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9"/>
      <c r="AR931" s="50"/>
      <c r="AS931" s="50"/>
      <c r="AT931" s="50"/>
      <c r="AU931" s="50"/>
      <c r="AV931" s="49"/>
      <c r="AW931" s="50"/>
      <c r="AX931" s="50"/>
      <c r="AY931" s="50"/>
    </row>
    <row r="932" spans="1:51" ht="15.75" x14ac:dyDescent="0.25">
      <c r="A932" s="51"/>
      <c r="B932" s="51"/>
      <c r="C932" s="51"/>
      <c r="D932" s="50"/>
      <c r="E932" s="86"/>
      <c r="F932" s="50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9"/>
      <c r="AR932" s="50"/>
      <c r="AS932" s="50"/>
      <c r="AT932" s="50"/>
      <c r="AU932" s="50"/>
      <c r="AV932" s="49"/>
      <c r="AW932" s="50"/>
      <c r="AX932" s="50"/>
      <c r="AY932" s="50"/>
    </row>
    <row r="933" spans="1:51" ht="15.75" x14ac:dyDescent="0.25">
      <c r="A933" s="51"/>
      <c r="B933" s="51"/>
      <c r="C933" s="51"/>
      <c r="D933" s="50"/>
      <c r="E933" s="86"/>
      <c r="F933" s="50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9"/>
      <c r="AR933" s="50"/>
      <c r="AS933" s="50"/>
      <c r="AT933" s="50"/>
      <c r="AU933" s="50"/>
      <c r="AV933" s="49"/>
      <c r="AW933" s="50"/>
      <c r="AX933" s="50"/>
      <c r="AY933" s="50"/>
    </row>
    <row r="934" spans="1:51" ht="15.75" x14ac:dyDescent="0.25">
      <c r="A934" s="51"/>
      <c r="B934" s="51"/>
      <c r="C934" s="51"/>
      <c r="D934" s="50"/>
      <c r="E934" s="86"/>
      <c r="F934" s="50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9"/>
      <c r="AR934" s="50"/>
      <c r="AS934" s="50"/>
      <c r="AT934" s="50"/>
      <c r="AU934" s="50"/>
      <c r="AV934" s="49"/>
      <c r="AW934" s="50"/>
      <c r="AX934" s="50"/>
      <c r="AY934" s="50"/>
    </row>
    <row r="935" spans="1:51" ht="15.75" x14ac:dyDescent="0.25">
      <c r="A935" s="51"/>
      <c r="B935" s="51"/>
      <c r="C935" s="51"/>
      <c r="D935" s="50"/>
      <c r="E935" s="86"/>
      <c r="F935" s="50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9"/>
      <c r="AR935" s="50"/>
      <c r="AS935" s="50"/>
      <c r="AT935" s="50"/>
      <c r="AU935" s="50"/>
      <c r="AV935" s="49"/>
      <c r="AW935" s="50"/>
      <c r="AX935" s="50"/>
      <c r="AY935" s="50"/>
    </row>
    <row r="936" spans="1:51" ht="15.75" x14ac:dyDescent="0.25">
      <c r="A936" s="51"/>
      <c r="B936" s="51"/>
      <c r="C936" s="51"/>
      <c r="D936" s="50"/>
      <c r="E936" s="86"/>
      <c r="F936" s="50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9"/>
      <c r="AR936" s="50"/>
      <c r="AS936" s="50"/>
      <c r="AT936" s="50"/>
      <c r="AU936" s="50"/>
      <c r="AV936" s="49"/>
      <c r="AW936" s="50"/>
      <c r="AX936" s="50"/>
      <c r="AY936" s="50"/>
    </row>
    <row r="937" spans="1:51" ht="15.75" x14ac:dyDescent="0.25">
      <c r="A937" s="51"/>
      <c r="B937" s="51"/>
      <c r="C937" s="51"/>
      <c r="D937" s="50"/>
      <c r="E937" s="86"/>
      <c r="F937" s="50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9"/>
      <c r="AR937" s="50"/>
      <c r="AS937" s="50"/>
      <c r="AT937" s="50"/>
      <c r="AU937" s="50"/>
      <c r="AV937" s="49"/>
      <c r="AW937" s="50"/>
      <c r="AX937" s="50"/>
      <c r="AY937" s="50"/>
    </row>
    <row r="938" spans="1:51" ht="15.75" x14ac:dyDescent="0.25">
      <c r="A938" s="51"/>
      <c r="B938" s="51"/>
      <c r="C938" s="51"/>
      <c r="D938" s="50"/>
      <c r="E938" s="86"/>
      <c r="F938" s="50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9"/>
      <c r="AR938" s="50"/>
      <c r="AS938" s="50"/>
      <c r="AT938" s="50"/>
      <c r="AU938" s="50"/>
      <c r="AV938" s="49"/>
      <c r="AW938" s="50"/>
      <c r="AX938" s="50"/>
      <c r="AY938" s="50"/>
    </row>
    <row r="939" spans="1:51" ht="15.75" x14ac:dyDescent="0.25">
      <c r="A939" s="51"/>
      <c r="B939" s="51"/>
      <c r="C939" s="51"/>
      <c r="D939" s="50"/>
      <c r="E939" s="86"/>
      <c r="F939" s="50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9"/>
      <c r="AR939" s="50"/>
      <c r="AS939" s="50"/>
      <c r="AT939" s="50"/>
      <c r="AU939" s="50"/>
      <c r="AV939" s="49"/>
      <c r="AW939" s="50"/>
      <c r="AX939" s="50"/>
      <c r="AY939" s="50"/>
    </row>
    <row r="940" spans="1:51" ht="15.75" x14ac:dyDescent="0.25">
      <c r="A940" s="51"/>
      <c r="B940" s="51"/>
      <c r="C940" s="51"/>
      <c r="D940" s="50"/>
      <c r="E940" s="86"/>
      <c r="F940" s="50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9"/>
      <c r="AR940" s="50"/>
      <c r="AS940" s="50"/>
      <c r="AT940" s="50"/>
      <c r="AU940" s="50"/>
      <c r="AV940" s="49"/>
      <c r="AW940" s="50"/>
      <c r="AX940" s="50"/>
      <c r="AY940" s="50"/>
    </row>
    <row r="941" spans="1:51" ht="15.75" x14ac:dyDescent="0.25">
      <c r="A941" s="51"/>
      <c r="B941" s="51"/>
      <c r="C941" s="51"/>
      <c r="D941" s="50"/>
      <c r="E941" s="86"/>
      <c r="F941" s="50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9"/>
      <c r="AR941" s="50"/>
      <c r="AS941" s="50"/>
      <c r="AT941" s="50"/>
      <c r="AU941" s="50"/>
      <c r="AV941" s="49"/>
      <c r="AW941" s="50"/>
      <c r="AX941" s="50"/>
      <c r="AY941" s="50"/>
    </row>
    <row r="942" spans="1:51" ht="15.75" x14ac:dyDescent="0.25">
      <c r="A942" s="51"/>
      <c r="B942" s="51"/>
      <c r="C942" s="51"/>
      <c r="D942" s="50"/>
      <c r="E942" s="86"/>
      <c r="F942" s="50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9"/>
      <c r="AR942" s="50"/>
      <c r="AS942" s="50"/>
      <c r="AT942" s="50"/>
      <c r="AU942" s="50"/>
      <c r="AV942" s="49"/>
      <c r="AW942" s="50"/>
      <c r="AX942" s="50"/>
      <c r="AY942" s="50"/>
    </row>
    <row r="943" spans="1:51" ht="15.75" x14ac:dyDescent="0.25">
      <c r="A943" s="51"/>
      <c r="B943" s="51"/>
      <c r="C943" s="51"/>
      <c r="D943" s="50"/>
      <c r="E943" s="86"/>
      <c r="F943" s="50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9"/>
      <c r="AR943" s="50"/>
      <c r="AS943" s="50"/>
      <c r="AT943" s="50"/>
      <c r="AU943" s="50"/>
      <c r="AV943" s="49"/>
      <c r="AW943" s="50"/>
      <c r="AX943" s="50"/>
      <c r="AY943" s="50"/>
    </row>
    <row r="944" spans="1:51" ht="15.75" x14ac:dyDescent="0.25">
      <c r="A944" s="51"/>
      <c r="B944" s="51"/>
      <c r="C944" s="51"/>
      <c r="D944" s="50"/>
      <c r="E944" s="86"/>
      <c r="F944" s="50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9"/>
      <c r="AR944" s="50"/>
      <c r="AS944" s="50"/>
      <c r="AT944" s="50"/>
      <c r="AU944" s="50"/>
      <c r="AV944" s="49"/>
      <c r="AW944" s="50"/>
      <c r="AX944" s="50"/>
      <c r="AY944" s="50"/>
    </row>
    <row r="945" spans="1:51" ht="15.75" x14ac:dyDescent="0.25">
      <c r="A945" s="51"/>
      <c r="B945" s="51"/>
      <c r="C945" s="51"/>
      <c r="D945" s="50"/>
      <c r="E945" s="86"/>
      <c r="F945" s="50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9"/>
      <c r="AR945" s="50"/>
      <c r="AS945" s="50"/>
      <c r="AT945" s="50"/>
      <c r="AU945" s="50"/>
      <c r="AV945" s="49"/>
      <c r="AW945" s="50"/>
      <c r="AX945" s="50"/>
      <c r="AY945" s="50"/>
    </row>
    <row r="946" spans="1:51" ht="15.75" x14ac:dyDescent="0.25">
      <c r="A946" s="51"/>
      <c r="B946" s="51"/>
      <c r="C946" s="51"/>
      <c r="D946" s="50"/>
      <c r="E946" s="86"/>
      <c r="F946" s="50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9"/>
      <c r="AR946" s="50"/>
      <c r="AS946" s="50"/>
      <c r="AT946" s="50"/>
      <c r="AU946" s="50"/>
      <c r="AV946" s="49"/>
      <c r="AW946" s="50"/>
      <c r="AX946" s="50"/>
      <c r="AY946" s="50"/>
    </row>
    <row r="947" spans="1:51" ht="15.75" x14ac:dyDescent="0.25">
      <c r="A947" s="51"/>
      <c r="B947" s="51"/>
      <c r="C947" s="51"/>
      <c r="D947" s="50"/>
      <c r="E947" s="86"/>
      <c r="F947" s="50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9"/>
      <c r="AR947" s="50"/>
      <c r="AS947" s="50"/>
      <c r="AT947" s="50"/>
      <c r="AU947" s="50"/>
      <c r="AV947" s="49"/>
      <c r="AW947" s="50"/>
      <c r="AX947" s="50"/>
      <c r="AY947" s="50"/>
    </row>
    <row r="948" spans="1:51" ht="15.75" x14ac:dyDescent="0.25">
      <c r="A948" s="51"/>
      <c r="B948" s="51"/>
      <c r="C948" s="51"/>
      <c r="D948" s="50"/>
      <c r="E948" s="86"/>
      <c r="F948" s="50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9"/>
      <c r="AR948" s="50"/>
      <c r="AS948" s="50"/>
      <c r="AT948" s="50"/>
      <c r="AU948" s="50"/>
      <c r="AV948" s="49"/>
      <c r="AW948" s="50"/>
      <c r="AX948" s="50"/>
      <c r="AY948" s="50"/>
    </row>
    <row r="949" spans="1:51" ht="15.75" x14ac:dyDescent="0.25">
      <c r="A949" s="51"/>
      <c r="B949" s="51"/>
      <c r="C949" s="51"/>
      <c r="D949" s="50"/>
      <c r="E949" s="86"/>
      <c r="F949" s="50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9"/>
      <c r="AR949" s="50"/>
      <c r="AS949" s="50"/>
      <c r="AT949" s="50"/>
      <c r="AU949" s="50"/>
      <c r="AV949" s="49"/>
      <c r="AW949" s="50"/>
      <c r="AX949" s="50"/>
      <c r="AY949" s="50"/>
    </row>
    <row r="950" spans="1:51" ht="15.75" x14ac:dyDescent="0.25">
      <c r="A950" s="51"/>
      <c r="B950" s="51"/>
      <c r="C950" s="51"/>
      <c r="D950" s="50"/>
      <c r="E950" s="86"/>
      <c r="F950" s="50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9"/>
      <c r="AR950" s="50"/>
      <c r="AS950" s="50"/>
      <c r="AT950" s="50"/>
      <c r="AU950" s="50"/>
      <c r="AV950" s="49"/>
      <c r="AW950" s="50"/>
      <c r="AX950" s="50"/>
      <c r="AY950" s="50"/>
    </row>
    <row r="951" spans="1:51" ht="15.75" x14ac:dyDescent="0.25">
      <c r="A951" s="51"/>
      <c r="B951" s="51"/>
      <c r="C951" s="51"/>
      <c r="D951" s="50"/>
      <c r="E951" s="86"/>
      <c r="F951" s="50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9"/>
      <c r="AR951" s="50"/>
      <c r="AS951" s="50"/>
      <c r="AT951" s="50"/>
      <c r="AU951" s="50"/>
      <c r="AV951" s="49"/>
      <c r="AW951" s="50"/>
      <c r="AX951" s="50"/>
      <c r="AY951" s="50"/>
    </row>
    <row r="952" spans="1:51" ht="15.75" x14ac:dyDescent="0.25">
      <c r="A952" s="51"/>
      <c r="B952" s="51"/>
      <c r="C952" s="51"/>
      <c r="D952" s="50"/>
      <c r="E952" s="86"/>
      <c r="F952" s="50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9"/>
      <c r="AR952" s="50"/>
      <c r="AS952" s="50"/>
      <c r="AT952" s="50"/>
      <c r="AU952" s="50"/>
      <c r="AV952" s="49"/>
      <c r="AW952" s="50"/>
      <c r="AX952" s="50"/>
      <c r="AY952" s="50"/>
    </row>
    <row r="953" spans="1:51" ht="15.75" x14ac:dyDescent="0.25">
      <c r="A953" s="51"/>
      <c r="B953" s="51"/>
      <c r="C953" s="51"/>
      <c r="D953" s="50"/>
      <c r="E953" s="86"/>
      <c r="F953" s="50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9"/>
      <c r="AR953" s="50"/>
      <c r="AS953" s="50"/>
      <c r="AT953" s="50"/>
      <c r="AU953" s="50"/>
      <c r="AV953" s="49"/>
      <c r="AW953" s="50"/>
      <c r="AX953" s="50"/>
      <c r="AY953" s="50"/>
    </row>
    <row r="954" spans="1:51" ht="15.75" x14ac:dyDescent="0.25">
      <c r="A954" s="51"/>
      <c r="B954" s="51"/>
      <c r="C954" s="51"/>
      <c r="D954" s="50"/>
      <c r="E954" s="86"/>
      <c r="F954" s="50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9"/>
      <c r="AR954" s="50"/>
      <c r="AS954" s="50"/>
      <c r="AT954" s="50"/>
      <c r="AU954" s="50"/>
      <c r="AV954" s="49"/>
      <c r="AW954" s="50"/>
      <c r="AX954" s="50"/>
      <c r="AY954" s="50"/>
    </row>
    <row r="955" spans="1:51" ht="15.75" x14ac:dyDescent="0.25">
      <c r="A955" s="51"/>
      <c r="B955" s="51"/>
      <c r="C955" s="51"/>
      <c r="D955" s="50"/>
      <c r="E955" s="86"/>
      <c r="F955" s="50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9"/>
      <c r="AR955" s="50"/>
      <c r="AS955" s="50"/>
      <c r="AT955" s="50"/>
      <c r="AU955" s="50"/>
      <c r="AV955" s="49"/>
      <c r="AW955" s="50"/>
      <c r="AX955" s="50"/>
      <c r="AY955" s="50"/>
    </row>
    <row r="956" spans="1:51" ht="15.75" x14ac:dyDescent="0.25">
      <c r="A956" s="51"/>
      <c r="B956" s="51"/>
      <c r="C956" s="51"/>
      <c r="D956" s="50"/>
      <c r="E956" s="86"/>
      <c r="F956" s="50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9"/>
      <c r="AR956" s="50"/>
      <c r="AS956" s="50"/>
      <c r="AT956" s="50"/>
      <c r="AU956" s="50"/>
      <c r="AV956" s="49"/>
      <c r="AW956" s="50"/>
      <c r="AX956" s="50"/>
      <c r="AY956" s="50"/>
    </row>
    <row r="957" spans="1:51" ht="15.75" x14ac:dyDescent="0.25">
      <c r="A957" s="51"/>
      <c r="B957" s="51"/>
      <c r="C957" s="51"/>
      <c r="D957" s="50"/>
      <c r="E957" s="86"/>
      <c r="F957" s="50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9"/>
      <c r="AR957" s="50"/>
      <c r="AS957" s="50"/>
      <c r="AT957" s="50"/>
      <c r="AU957" s="50"/>
      <c r="AV957" s="49"/>
      <c r="AW957" s="50"/>
      <c r="AX957" s="50"/>
      <c r="AY957" s="50"/>
    </row>
    <row r="958" spans="1:51" ht="15.75" x14ac:dyDescent="0.25">
      <c r="A958" s="51"/>
      <c r="B958" s="51"/>
      <c r="C958" s="51"/>
      <c r="D958" s="50"/>
      <c r="E958" s="86"/>
      <c r="F958" s="50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9"/>
      <c r="AR958" s="50"/>
      <c r="AS958" s="50"/>
      <c r="AT958" s="50"/>
      <c r="AU958" s="50"/>
      <c r="AV958" s="49"/>
      <c r="AW958" s="50"/>
      <c r="AX958" s="50"/>
      <c r="AY958" s="50"/>
    </row>
    <row r="959" spans="1:51" ht="15.75" x14ac:dyDescent="0.25">
      <c r="A959" s="51"/>
      <c r="B959" s="51"/>
      <c r="C959" s="51"/>
      <c r="D959" s="50"/>
      <c r="E959" s="86"/>
      <c r="F959" s="50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9"/>
      <c r="AR959" s="50"/>
      <c r="AS959" s="50"/>
      <c r="AT959" s="50"/>
      <c r="AU959" s="50"/>
      <c r="AV959" s="49"/>
      <c r="AW959" s="50"/>
      <c r="AX959" s="50"/>
      <c r="AY959" s="50"/>
    </row>
    <row r="960" spans="1:51" ht="15.75" x14ac:dyDescent="0.25">
      <c r="A960" s="51"/>
      <c r="B960" s="51"/>
      <c r="C960" s="51"/>
      <c r="D960" s="50"/>
      <c r="E960" s="86"/>
      <c r="F960" s="50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9"/>
      <c r="AR960" s="50"/>
      <c r="AS960" s="50"/>
      <c r="AT960" s="50"/>
      <c r="AU960" s="50"/>
      <c r="AV960" s="49"/>
      <c r="AW960" s="50"/>
      <c r="AX960" s="50"/>
      <c r="AY960" s="50"/>
    </row>
    <row r="961" spans="1:51" ht="15.75" x14ac:dyDescent="0.25">
      <c r="A961" s="51"/>
      <c r="B961" s="51"/>
      <c r="C961" s="51"/>
      <c r="D961" s="50"/>
      <c r="E961" s="86"/>
      <c r="F961" s="50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9"/>
      <c r="AR961" s="50"/>
      <c r="AS961" s="50"/>
      <c r="AT961" s="50"/>
      <c r="AU961" s="50"/>
      <c r="AV961" s="49"/>
      <c r="AW961" s="50"/>
      <c r="AX961" s="50"/>
      <c r="AY961" s="50"/>
    </row>
    <row r="962" spans="1:51" ht="15.75" x14ac:dyDescent="0.25">
      <c r="A962" s="51"/>
      <c r="B962" s="51"/>
      <c r="C962" s="51"/>
      <c r="D962" s="50"/>
      <c r="E962" s="86"/>
      <c r="F962" s="50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9"/>
      <c r="AR962" s="50"/>
      <c r="AS962" s="50"/>
      <c r="AT962" s="50"/>
      <c r="AU962" s="50"/>
      <c r="AV962" s="49"/>
      <c r="AW962" s="50"/>
      <c r="AX962" s="50"/>
      <c r="AY962" s="50"/>
    </row>
    <row r="963" spans="1:51" ht="15.75" x14ac:dyDescent="0.25">
      <c r="A963" s="51"/>
      <c r="B963" s="51"/>
      <c r="C963" s="51"/>
      <c r="D963" s="50"/>
      <c r="E963" s="86"/>
      <c r="F963" s="50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9"/>
      <c r="AR963" s="50"/>
      <c r="AS963" s="50"/>
      <c r="AT963" s="50"/>
      <c r="AU963" s="50"/>
      <c r="AV963" s="49"/>
      <c r="AW963" s="50"/>
      <c r="AX963" s="50"/>
      <c r="AY963" s="50"/>
    </row>
    <row r="964" spans="1:51" ht="15.75" x14ac:dyDescent="0.25">
      <c r="A964" s="51"/>
      <c r="B964" s="51"/>
      <c r="C964" s="51"/>
      <c r="D964" s="50"/>
      <c r="E964" s="86"/>
      <c r="F964" s="50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9"/>
      <c r="AR964" s="50"/>
      <c r="AS964" s="50"/>
      <c r="AT964" s="50"/>
      <c r="AU964" s="50"/>
      <c r="AV964" s="49"/>
      <c r="AW964" s="50"/>
      <c r="AX964" s="50"/>
      <c r="AY964" s="50"/>
    </row>
    <row r="965" spans="1:51" ht="15.75" x14ac:dyDescent="0.25">
      <c r="A965" s="51"/>
      <c r="B965" s="51"/>
      <c r="C965" s="51"/>
      <c r="D965" s="50"/>
      <c r="E965" s="86"/>
      <c r="F965" s="50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9"/>
      <c r="AR965" s="50"/>
      <c r="AS965" s="50"/>
      <c r="AT965" s="50"/>
      <c r="AU965" s="50"/>
      <c r="AV965" s="49"/>
      <c r="AW965" s="50"/>
      <c r="AX965" s="50"/>
      <c r="AY965" s="50"/>
    </row>
    <row r="966" spans="1:51" ht="15.75" x14ac:dyDescent="0.25">
      <c r="A966" s="51"/>
      <c r="B966" s="51"/>
      <c r="C966" s="51"/>
      <c r="D966" s="50"/>
      <c r="E966" s="86"/>
      <c r="F966" s="50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9"/>
      <c r="AR966" s="50"/>
      <c r="AS966" s="50"/>
      <c r="AT966" s="50"/>
      <c r="AU966" s="50"/>
      <c r="AV966" s="49"/>
      <c r="AW966" s="50"/>
      <c r="AX966" s="50"/>
      <c r="AY966" s="50"/>
    </row>
    <row r="967" spans="1:51" ht="15.75" x14ac:dyDescent="0.25">
      <c r="A967" s="51"/>
      <c r="B967" s="51"/>
      <c r="C967" s="51"/>
      <c r="D967" s="50"/>
      <c r="E967" s="86"/>
      <c r="F967" s="50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9"/>
      <c r="AR967" s="50"/>
      <c r="AS967" s="50"/>
      <c r="AT967" s="50"/>
      <c r="AU967" s="50"/>
      <c r="AV967" s="49"/>
      <c r="AW967" s="50"/>
      <c r="AX967" s="50"/>
      <c r="AY967" s="50"/>
    </row>
    <row r="968" spans="1:51" ht="15.75" x14ac:dyDescent="0.25">
      <c r="A968" s="51"/>
      <c r="B968" s="51"/>
      <c r="C968" s="51"/>
      <c r="D968" s="50"/>
      <c r="E968" s="86"/>
      <c r="F968" s="50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9"/>
      <c r="AR968" s="50"/>
      <c r="AS968" s="50"/>
      <c r="AT968" s="50"/>
      <c r="AU968" s="50"/>
      <c r="AV968" s="49"/>
      <c r="AW968" s="50"/>
      <c r="AX968" s="50"/>
      <c r="AY968" s="50"/>
    </row>
    <row r="969" spans="1:51" ht="15.75" x14ac:dyDescent="0.25">
      <c r="A969" s="51"/>
      <c r="B969" s="51"/>
      <c r="C969" s="51"/>
      <c r="D969" s="50"/>
      <c r="E969" s="86"/>
      <c r="F969" s="50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9"/>
      <c r="AR969" s="50"/>
      <c r="AS969" s="50"/>
      <c r="AT969" s="50"/>
      <c r="AU969" s="50"/>
      <c r="AV969" s="49"/>
      <c r="AW969" s="50"/>
      <c r="AX969" s="50"/>
      <c r="AY969" s="50"/>
    </row>
    <row r="970" spans="1:51" ht="15.75" x14ac:dyDescent="0.25">
      <c r="A970" s="51"/>
      <c r="B970" s="51"/>
      <c r="C970" s="51"/>
      <c r="D970" s="50"/>
      <c r="E970" s="86"/>
      <c r="F970" s="50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9"/>
      <c r="AR970" s="50"/>
      <c r="AS970" s="50"/>
      <c r="AT970" s="50"/>
      <c r="AU970" s="50"/>
      <c r="AV970" s="49"/>
      <c r="AW970" s="50"/>
      <c r="AX970" s="50"/>
      <c r="AY970" s="50"/>
    </row>
    <row r="971" spans="1:51" ht="15.75" x14ac:dyDescent="0.25">
      <c r="A971" s="51"/>
      <c r="B971" s="51"/>
      <c r="C971" s="51"/>
      <c r="D971" s="50"/>
      <c r="E971" s="86"/>
      <c r="F971" s="50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9"/>
      <c r="AR971" s="50"/>
      <c r="AS971" s="50"/>
      <c r="AT971" s="50"/>
      <c r="AU971" s="50"/>
      <c r="AV971" s="49"/>
      <c r="AW971" s="50"/>
      <c r="AX971" s="50"/>
      <c r="AY971" s="50"/>
    </row>
    <row r="972" spans="1:51" ht="15.75" x14ac:dyDescent="0.25">
      <c r="A972" s="51"/>
      <c r="B972" s="51"/>
      <c r="C972" s="51"/>
      <c r="D972" s="50"/>
      <c r="E972" s="86"/>
      <c r="F972" s="50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9"/>
      <c r="AR972" s="50"/>
      <c r="AS972" s="50"/>
      <c r="AT972" s="50"/>
      <c r="AU972" s="50"/>
      <c r="AV972" s="49"/>
      <c r="AW972" s="50"/>
      <c r="AX972" s="50"/>
      <c r="AY972" s="50"/>
    </row>
    <row r="973" spans="1:51" ht="15.75" x14ac:dyDescent="0.25">
      <c r="A973" s="51"/>
      <c r="B973" s="51"/>
      <c r="C973" s="51"/>
      <c r="D973" s="50"/>
      <c r="E973" s="86"/>
      <c r="F973" s="50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9"/>
      <c r="AR973" s="50"/>
      <c r="AS973" s="50"/>
      <c r="AT973" s="50"/>
      <c r="AU973" s="50"/>
      <c r="AV973" s="49"/>
      <c r="AW973" s="50"/>
      <c r="AX973" s="50"/>
      <c r="AY973" s="50"/>
    </row>
    <row r="974" spans="1:51" ht="15.75" x14ac:dyDescent="0.25">
      <c r="A974" s="51"/>
      <c r="B974" s="51"/>
      <c r="C974" s="51"/>
      <c r="D974" s="50"/>
      <c r="E974" s="86"/>
      <c r="F974" s="50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9"/>
      <c r="AR974" s="50"/>
      <c r="AS974" s="50"/>
      <c r="AT974" s="50"/>
      <c r="AU974" s="50"/>
      <c r="AV974" s="49"/>
      <c r="AW974" s="50"/>
      <c r="AX974" s="50"/>
      <c r="AY974" s="50"/>
    </row>
    <row r="975" spans="1:51" ht="15.75" x14ac:dyDescent="0.25">
      <c r="A975" s="51"/>
      <c r="B975" s="51"/>
      <c r="C975" s="51"/>
      <c r="D975" s="50"/>
      <c r="E975" s="86"/>
      <c r="F975" s="50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9"/>
      <c r="AR975" s="50"/>
      <c r="AS975" s="50"/>
      <c r="AT975" s="50"/>
      <c r="AU975" s="50"/>
      <c r="AV975" s="49"/>
      <c r="AW975" s="50"/>
      <c r="AX975" s="50"/>
      <c r="AY975" s="50"/>
    </row>
    <row r="976" spans="1:51" ht="15.75" x14ac:dyDescent="0.25">
      <c r="A976" s="51"/>
      <c r="B976" s="51"/>
      <c r="C976" s="51"/>
      <c r="D976" s="50"/>
      <c r="E976" s="86"/>
      <c r="F976" s="50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9"/>
      <c r="AR976" s="50"/>
      <c r="AS976" s="50"/>
      <c r="AT976" s="50"/>
      <c r="AU976" s="50"/>
      <c r="AV976" s="49"/>
      <c r="AW976" s="50"/>
      <c r="AX976" s="50"/>
      <c r="AY976" s="50"/>
    </row>
    <row r="977" spans="1:51" ht="15.75" x14ac:dyDescent="0.25">
      <c r="A977" s="51"/>
      <c r="B977" s="51"/>
      <c r="C977" s="51"/>
      <c r="D977" s="50"/>
      <c r="E977" s="86"/>
      <c r="F977" s="50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9"/>
      <c r="AR977" s="50"/>
      <c r="AS977" s="50"/>
      <c r="AT977" s="50"/>
      <c r="AU977" s="50"/>
      <c r="AV977" s="49"/>
      <c r="AW977" s="50"/>
      <c r="AX977" s="50"/>
      <c r="AY977" s="50"/>
    </row>
    <row r="978" spans="1:51" ht="15.75" x14ac:dyDescent="0.25">
      <c r="A978" s="51"/>
      <c r="B978" s="51"/>
      <c r="C978" s="51"/>
      <c r="D978" s="50"/>
      <c r="E978" s="86"/>
      <c r="F978" s="50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9"/>
      <c r="AR978" s="50"/>
      <c r="AS978" s="50"/>
      <c r="AT978" s="50"/>
      <c r="AU978" s="50"/>
      <c r="AV978" s="49"/>
      <c r="AW978" s="50"/>
      <c r="AX978" s="50"/>
      <c r="AY978" s="50"/>
    </row>
    <row r="979" spans="1:51" ht="15.75" x14ac:dyDescent="0.25">
      <c r="A979" s="51"/>
      <c r="B979" s="51"/>
      <c r="C979" s="51"/>
      <c r="D979" s="50"/>
      <c r="E979" s="86"/>
      <c r="F979" s="50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9"/>
      <c r="AR979" s="50"/>
      <c r="AS979" s="50"/>
      <c r="AT979" s="50"/>
      <c r="AU979" s="50"/>
      <c r="AV979" s="49"/>
      <c r="AW979" s="50"/>
      <c r="AX979" s="50"/>
      <c r="AY979" s="50"/>
    </row>
    <row r="980" spans="1:51" ht="15.75" x14ac:dyDescent="0.25">
      <c r="A980" s="51"/>
      <c r="B980" s="51"/>
      <c r="C980" s="51"/>
      <c r="D980" s="50"/>
      <c r="E980" s="86"/>
      <c r="F980" s="50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9"/>
      <c r="AR980" s="50"/>
      <c r="AS980" s="50"/>
      <c r="AT980" s="50"/>
      <c r="AU980" s="50"/>
      <c r="AV980" s="49"/>
      <c r="AW980" s="50"/>
      <c r="AX980" s="50"/>
      <c r="AY980" s="50"/>
    </row>
    <row r="981" spans="1:51" ht="15.75" x14ac:dyDescent="0.25">
      <c r="A981" s="51"/>
      <c r="B981" s="51"/>
      <c r="C981" s="51"/>
      <c r="D981" s="50"/>
      <c r="E981" s="86"/>
      <c r="F981" s="50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9"/>
      <c r="AR981" s="50"/>
      <c r="AS981" s="50"/>
      <c r="AT981" s="50"/>
      <c r="AU981" s="50"/>
      <c r="AV981" s="49"/>
      <c r="AW981" s="50"/>
      <c r="AX981" s="50"/>
      <c r="AY981" s="50"/>
    </row>
    <row r="982" spans="1:51" ht="15.75" x14ac:dyDescent="0.25">
      <c r="A982" s="51"/>
      <c r="B982" s="51"/>
      <c r="C982" s="51"/>
      <c r="D982" s="50"/>
      <c r="E982" s="86"/>
      <c r="F982" s="50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9"/>
      <c r="AR982" s="50"/>
      <c r="AS982" s="50"/>
      <c r="AT982" s="50"/>
      <c r="AU982" s="50"/>
      <c r="AV982" s="49"/>
      <c r="AW982" s="50"/>
      <c r="AX982" s="50"/>
      <c r="AY982" s="50"/>
    </row>
    <row r="983" spans="1:51" ht="15.75" x14ac:dyDescent="0.25">
      <c r="A983" s="51"/>
      <c r="B983" s="51"/>
      <c r="C983" s="51"/>
      <c r="D983" s="50"/>
      <c r="E983" s="86"/>
      <c r="F983" s="50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9"/>
      <c r="AR983" s="50"/>
      <c r="AS983" s="50"/>
      <c r="AT983" s="50"/>
      <c r="AU983" s="50"/>
      <c r="AV983" s="49"/>
      <c r="AW983" s="50"/>
      <c r="AX983" s="50"/>
      <c r="AY983" s="50"/>
    </row>
    <row r="984" spans="1:51" ht="15.75" x14ac:dyDescent="0.25">
      <c r="A984" s="51"/>
      <c r="B984" s="51"/>
      <c r="C984" s="51"/>
      <c r="D984" s="50"/>
      <c r="E984" s="86"/>
      <c r="F984" s="50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9"/>
      <c r="AR984" s="50"/>
      <c r="AS984" s="50"/>
      <c r="AT984" s="50"/>
      <c r="AU984" s="50"/>
      <c r="AV984" s="49"/>
      <c r="AW984" s="50"/>
      <c r="AX984" s="50"/>
      <c r="AY984" s="50"/>
    </row>
    <row r="985" spans="1:51" ht="15.75" x14ac:dyDescent="0.25">
      <c r="A985" s="51"/>
      <c r="B985" s="51"/>
      <c r="C985" s="51"/>
      <c r="D985" s="50"/>
      <c r="E985" s="86"/>
      <c r="F985" s="50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9"/>
      <c r="AR985" s="50"/>
      <c r="AS985" s="50"/>
      <c r="AT985" s="50"/>
      <c r="AU985" s="50"/>
      <c r="AV985" s="49"/>
      <c r="AW985" s="50"/>
      <c r="AX985" s="50"/>
      <c r="AY985" s="50"/>
    </row>
    <row r="986" spans="1:51" ht="15.75" x14ac:dyDescent="0.25">
      <c r="A986" s="51"/>
      <c r="B986" s="51"/>
      <c r="C986" s="51"/>
      <c r="D986" s="50"/>
      <c r="E986" s="86"/>
      <c r="F986" s="50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9"/>
      <c r="AR986" s="50"/>
      <c r="AS986" s="50"/>
      <c r="AT986" s="50"/>
      <c r="AU986" s="50"/>
      <c r="AV986" s="49"/>
      <c r="AW986" s="50"/>
      <c r="AX986" s="50"/>
      <c r="AY986" s="50"/>
    </row>
    <row r="987" spans="1:51" ht="15.75" x14ac:dyDescent="0.25">
      <c r="A987" s="51"/>
      <c r="B987" s="51"/>
      <c r="C987" s="51"/>
      <c r="D987" s="50"/>
      <c r="E987" s="86"/>
      <c r="F987" s="50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9"/>
      <c r="AR987" s="50"/>
      <c r="AS987" s="50"/>
      <c r="AT987" s="50"/>
      <c r="AU987" s="50"/>
      <c r="AV987" s="49"/>
      <c r="AW987" s="50"/>
      <c r="AX987" s="50"/>
      <c r="AY987" s="50"/>
    </row>
    <row r="988" spans="1:51" ht="15.75" x14ac:dyDescent="0.25">
      <c r="A988" s="51"/>
      <c r="B988" s="51"/>
      <c r="C988" s="51"/>
      <c r="D988" s="50"/>
      <c r="E988" s="86"/>
      <c r="F988" s="50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9"/>
      <c r="AR988" s="50"/>
      <c r="AS988" s="50"/>
      <c r="AT988" s="50"/>
      <c r="AU988" s="50"/>
      <c r="AV988" s="49"/>
      <c r="AW988" s="50"/>
      <c r="AX988" s="50"/>
      <c r="AY988" s="50"/>
    </row>
    <row r="989" spans="1:51" ht="15.75" x14ac:dyDescent="0.25">
      <c r="A989" s="51"/>
      <c r="B989" s="51"/>
      <c r="C989" s="51"/>
      <c r="D989" s="50"/>
      <c r="E989" s="86"/>
      <c r="F989" s="50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9"/>
      <c r="AR989" s="50"/>
      <c r="AS989" s="50"/>
      <c r="AT989" s="50"/>
      <c r="AU989" s="50"/>
      <c r="AV989" s="49"/>
      <c r="AW989" s="50"/>
      <c r="AX989" s="50"/>
      <c r="AY989" s="50"/>
    </row>
    <row r="990" spans="1:51" ht="15.75" x14ac:dyDescent="0.25">
      <c r="A990" s="51"/>
      <c r="B990" s="51"/>
      <c r="C990" s="51"/>
      <c r="D990" s="50"/>
      <c r="E990" s="86"/>
      <c r="F990" s="50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9"/>
      <c r="AR990" s="50"/>
      <c r="AS990" s="50"/>
      <c r="AT990" s="50"/>
      <c r="AU990" s="50"/>
      <c r="AV990" s="49"/>
      <c r="AW990" s="50"/>
      <c r="AX990" s="50"/>
      <c r="AY990" s="50"/>
    </row>
    <row r="991" spans="1:51" ht="15.75" x14ac:dyDescent="0.25">
      <c r="A991" s="51"/>
      <c r="B991" s="51"/>
      <c r="C991" s="51"/>
      <c r="D991" s="50"/>
      <c r="E991" s="86"/>
      <c r="F991" s="50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9"/>
      <c r="AR991" s="50"/>
      <c r="AS991" s="50"/>
      <c r="AT991" s="50"/>
      <c r="AU991" s="50"/>
      <c r="AV991" s="49"/>
      <c r="AW991" s="50"/>
      <c r="AX991" s="50"/>
      <c r="AY991" s="50"/>
    </row>
    <row r="992" spans="1:51" ht="15.75" x14ac:dyDescent="0.25">
      <c r="A992" s="51"/>
      <c r="B992" s="51"/>
      <c r="C992" s="51"/>
      <c r="D992" s="50"/>
      <c r="E992" s="86"/>
      <c r="F992" s="50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9"/>
      <c r="AR992" s="50"/>
      <c r="AS992" s="50"/>
      <c r="AT992" s="50"/>
      <c r="AU992" s="50"/>
      <c r="AV992" s="49"/>
      <c r="AW992" s="50"/>
      <c r="AX992" s="50"/>
      <c r="AY992" s="50"/>
    </row>
    <row r="993" spans="1:51" ht="15.75" x14ac:dyDescent="0.25">
      <c r="A993" s="51"/>
      <c r="B993" s="51"/>
      <c r="C993" s="51"/>
      <c r="D993" s="50"/>
      <c r="E993" s="86"/>
      <c r="F993" s="50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9"/>
      <c r="AR993" s="50"/>
      <c r="AS993" s="50"/>
      <c r="AT993" s="50"/>
      <c r="AU993" s="50"/>
      <c r="AV993" s="49"/>
      <c r="AW993" s="50"/>
      <c r="AX993" s="50"/>
      <c r="AY993" s="50"/>
    </row>
    <row r="994" spans="1:51" ht="15.75" x14ac:dyDescent="0.25">
      <c r="A994" s="51"/>
      <c r="B994" s="51"/>
      <c r="C994" s="51"/>
      <c r="D994" s="50"/>
      <c r="E994" s="86"/>
      <c r="F994" s="50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9"/>
      <c r="AR994" s="50"/>
      <c r="AS994" s="50"/>
      <c r="AT994" s="50"/>
      <c r="AU994" s="50"/>
      <c r="AV994" s="49"/>
      <c r="AW994" s="50"/>
      <c r="AX994" s="50"/>
      <c r="AY994" s="50"/>
    </row>
    <row r="995" spans="1:51" ht="15.75" x14ac:dyDescent="0.25">
      <c r="A995" s="51"/>
      <c r="B995" s="51"/>
      <c r="C995" s="51"/>
      <c r="D995" s="50"/>
      <c r="E995" s="86"/>
      <c r="F995" s="50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9"/>
      <c r="AR995" s="50"/>
      <c r="AS995" s="50"/>
      <c r="AT995" s="50"/>
      <c r="AU995" s="50"/>
      <c r="AV995" s="49"/>
      <c r="AW995" s="50"/>
      <c r="AX995" s="50"/>
      <c r="AY995" s="50"/>
    </row>
    <row r="996" spans="1:51" ht="15.75" x14ac:dyDescent="0.25">
      <c r="A996" s="51"/>
      <c r="B996" s="51"/>
      <c r="C996" s="51"/>
      <c r="D996" s="50"/>
      <c r="E996" s="86"/>
      <c r="F996" s="50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9"/>
      <c r="AR996" s="50"/>
      <c r="AS996" s="50"/>
      <c r="AT996" s="50"/>
      <c r="AU996" s="50"/>
      <c r="AV996" s="49"/>
      <c r="AW996" s="50"/>
      <c r="AX996" s="50"/>
      <c r="AY996" s="50"/>
    </row>
    <row r="997" spans="1:51" ht="15.75" x14ac:dyDescent="0.25">
      <c r="A997" s="51"/>
      <c r="B997" s="51"/>
      <c r="C997" s="51"/>
      <c r="D997" s="50"/>
      <c r="E997" s="86"/>
      <c r="F997" s="50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9"/>
      <c r="AR997" s="50"/>
      <c r="AS997" s="50"/>
      <c r="AT997" s="50"/>
      <c r="AU997" s="50"/>
      <c r="AV997" s="49"/>
      <c r="AW997" s="50"/>
      <c r="AX997" s="50"/>
      <c r="AY997" s="50"/>
    </row>
    <row r="998" spans="1:51" ht="15.75" x14ac:dyDescent="0.25">
      <c r="A998" s="51"/>
      <c r="B998" s="51"/>
      <c r="C998" s="51"/>
      <c r="D998" s="50"/>
      <c r="E998" s="86"/>
      <c r="F998" s="50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9"/>
      <c r="AR998" s="50"/>
      <c r="AS998" s="50"/>
      <c r="AT998" s="50"/>
      <c r="AU998" s="50"/>
      <c r="AV998" s="49"/>
      <c r="AW998" s="50"/>
      <c r="AX998" s="50"/>
      <c r="AY998" s="50"/>
    </row>
    <row r="999" spans="1:51" ht="15.75" x14ac:dyDescent="0.25">
      <c r="A999" s="51"/>
      <c r="B999" s="51"/>
      <c r="C999" s="51"/>
      <c r="D999" s="50"/>
      <c r="E999" s="86"/>
      <c r="F999" s="50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9"/>
      <c r="AR999" s="50"/>
      <c r="AS999" s="50"/>
      <c r="AT999" s="50"/>
      <c r="AU999" s="50"/>
      <c r="AV999" s="49"/>
      <c r="AW999" s="50"/>
      <c r="AX999" s="50"/>
      <c r="AY999" s="50"/>
    </row>
    <row r="1000" spans="1:51" ht="15.75" x14ac:dyDescent="0.25">
      <c r="A1000" s="50"/>
      <c r="B1000" s="50"/>
      <c r="C1000" s="51"/>
      <c r="D1000" s="50"/>
      <c r="E1000" s="86"/>
      <c r="F1000" s="50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9"/>
      <c r="AR1000" s="50"/>
      <c r="AS1000" s="50"/>
      <c r="AT1000" s="50"/>
      <c r="AU1000" s="50"/>
      <c r="AV1000" s="49"/>
      <c r="AW1000" s="50"/>
      <c r="AX1000" s="50"/>
      <c r="AY1000" s="50"/>
    </row>
    <row r="1001" spans="1:51" ht="15.75" x14ac:dyDescent="0.25">
      <c r="A1001" s="50"/>
      <c r="B1001" s="50"/>
      <c r="C1001" s="51"/>
      <c r="D1001" s="50"/>
      <c r="E1001" s="86"/>
      <c r="F1001" s="50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s="48"/>
      <c r="AE1001" s="48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  <c r="AP1001" s="48"/>
      <c r="AQ1001" s="49"/>
      <c r="AR1001" s="50"/>
      <c r="AS1001" s="50"/>
      <c r="AT1001" s="50"/>
      <c r="AU1001" s="50"/>
      <c r="AV1001" s="49"/>
      <c r="AW1001" s="50"/>
      <c r="AX1001" s="50"/>
      <c r="AY1001" s="50"/>
    </row>
  </sheetData>
  <mergeCells count="60">
    <mergeCell ref="C59:D59"/>
    <mergeCell ref="C60:D60"/>
    <mergeCell ref="B61:D61"/>
    <mergeCell ref="C41:D41"/>
    <mergeCell ref="C42:D42"/>
    <mergeCell ref="C43:D43"/>
    <mergeCell ref="C45:D45"/>
    <mergeCell ref="C58:D58"/>
    <mergeCell ref="C55:D55"/>
    <mergeCell ref="C56:D56"/>
    <mergeCell ref="C57:D57"/>
    <mergeCell ref="C53:D53"/>
    <mergeCell ref="C54:D54"/>
    <mergeCell ref="C37:D37"/>
    <mergeCell ref="F37:G37"/>
    <mergeCell ref="C38:D38"/>
    <mergeCell ref="C39:D39"/>
    <mergeCell ref="C40:D40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B29:D29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51:D51"/>
    <mergeCell ref="F52:G52"/>
    <mergeCell ref="C52:D5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F54:G54"/>
    <mergeCell ref="C46:D46"/>
    <mergeCell ref="C47:D47"/>
    <mergeCell ref="C48:D48"/>
    <mergeCell ref="C49:D49"/>
    <mergeCell ref="C50:D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Wprowadzenie</vt:lpstr>
      <vt:lpstr>Ewidencja - poziomo</vt:lpstr>
      <vt:lpstr>Ewidencja - pionowo</vt:lpstr>
      <vt:lpstr>Kodowanie v.0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Chrzanowski</dc:creator>
  <cp:lastModifiedBy>Michał Chrzanowski</cp:lastModifiedBy>
  <dcterms:created xsi:type="dcterms:W3CDTF">2020-12-12T15:01:50Z</dcterms:created>
  <dcterms:modified xsi:type="dcterms:W3CDTF">2021-01-25T15:58:56Z</dcterms:modified>
</cp:coreProperties>
</file>