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koszty stałe" sheetId="1" r:id="rId3"/>
    <sheet state="visible" name="wyposażenie biurowe" sheetId="2" r:id="rId4"/>
    <sheet state="visible" name="wyposażenie dla dzieci" sheetId="3" r:id="rId5"/>
  </sheets>
  <definedNames/>
  <calcPr/>
</workbook>
</file>

<file path=xl/sharedStrings.xml><?xml version="1.0" encoding="utf-8"?>
<sst xmlns="http://schemas.openxmlformats.org/spreadsheetml/2006/main" count="86" uniqueCount="70">
  <si>
    <t>Element</t>
  </si>
  <si>
    <t>Liczba</t>
  </si>
  <si>
    <t>Cena</t>
  </si>
  <si>
    <t>Razem</t>
  </si>
  <si>
    <t>Liczba miejsc dla dzieci</t>
  </si>
  <si>
    <t>Stoliczek</t>
  </si>
  <si>
    <t>Krzsełka</t>
  </si>
  <si>
    <t>Krzeselka do karmienia</t>
  </si>
  <si>
    <t>Łóżeczka</t>
  </si>
  <si>
    <t>Materace do łóżeczek</t>
  </si>
  <si>
    <t>Leżaczki</t>
  </si>
  <si>
    <t>Foteliki/leżaczki</t>
  </si>
  <si>
    <t>Przewijak z miejscem do przechowywania pieluszek</t>
  </si>
  <si>
    <t>Mebel do przechowywania zabawek</t>
  </si>
  <si>
    <t>Mebel do przechowywania kocyków i pościeli</t>
  </si>
  <si>
    <t>Mebel na okrycia wierzchnie i buty</t>
  </si>
  <si>
    <t>Wykładzina/mata</t>
  </si>
  <si>
    <t>Zabawki</t>
  </si>
  <si>
    <t>Elementy dekoracyjne</t>
  </si>
  <si>
    <t>Monitoring</t>
  </si>
  <si>
    <t>Liczba miejsc w biurze</t>
  </si>
  <si>
    <t>Biurka</t>
  </si>
  <si>
    <t>Biurka z regulowaną wysokością</t>
  </si>
  <si>
    <t>Fotele do biurek</t>
  </si>
  <si>
    <t>Lampki</t>
  </si>
  <si>
    <t>Projektor</t>
  </si>
  <si>
    <t xml:space="preserve">Urządzenie wielofunkcyjne </t>
  </si>
  <si>
    <t>Flipchart</t>
  </si>
  <si>
    <t>Router</t>
  </si>
  <si>
    <t>Tablica suchościeralna</t>
  </si>
  <si>
    <t>Komputer</t>
  </si>
  <si>
    <t>Wyposażenie kącika do odpoczynku i karmienia</t>
  </si>
  <si>
    <t>Sofa</t>
  </si>
  <si>
    <t>Fotele</t>
  </si>
  <si>
    <t>Fotel do karmienia</t>
  </si>
  <si>
    <t>Stolik kawowy</t>
  </si>
  <si>
    <t>Wyposażenie aneksu kuchannego</t>
  </si>
  <si>
    <t>Czajnik</t>
  </si>
  <si>
    <t>Ekspres do kawy</t>
  </si>
  <si>
    <t>Kuchenka mikrofalowa</t>
  </si>
  <si>
    <t>Płyta indukcyjna</t>
  </si>
  <si>
    <t>Szafki</t>
  </si>
  <si>
    <t>Lodówka</t>
  </si>
  <si>
    <t>Drobne wyposażenie kuchni</t>
  </si>
  <si>
    <t>Szafki zamykane</t>
  </si>
  <si>
    <t>Podgrzewacz do butelek</t>
  </si>
  <si>
    <t>Pozostałe</t>
  </si>
  <si>
    <t>Wieszak na ubrania</t>
  </si>
  <si>
    <t>Opis wydatku</t>
  </si>
  <si>
    <t>Kwota</t>
  </si>
  <si>
    <t>10 miesięcy</t>
  </si>
  <si>
    <t>Komentarz</t>
  </si>
  <si>
    <t>Wynajem lokalu</t>
  </si>
  <si>
    <t>miesięcznie</t>
  </si>
  <si>
    <t>Kwota zarezerowana na wynajem lokalu uwzględnia możliwość wydajęcia komercyjnego. W przypadku takiego lokalu, liczymy na niskie koszty remontu/dostosowania do potrzeb działalności, jaka ma być w nim prowadzona. Jeśli uda się znaleźć odpowiedni lokal będący własnością Gminy Kraków, dodatkowe środki będą przeznaczone na remont.</t>
  </si>
  <si>
    <t>Opiekunka - pełen etat</t>
  </si>
  <si>
    <t>Kwota uwzględnia wszytskie koszty związana z zatrudnieniem pracownika etatowego.</t>
  </si>
  <si>
    <t>Opiekunka - pół etatu</t>
  </si>
  <si>
    <t>jw.</t>
  </si>
  <si>
    <t>Pracownik administacji - pół etatu</t>
  </si>
  <si>
    <t>Księgowość</t>
  </si>
  <si>
    <t>Kwota uwzględnia zlecenie prowadzenia księgowości firmie zewnętrznej.</t>
  </si>
  <si>
    <t>Sprzątanie</t>
  </si>
  <si>
    <t>Łącze internetowe</t>
  </si>
  <si>
    <t>Domenta + hosting</t>
  </si>
  <si>
    <t>rocznie</t>
  </si>
  <si>
    <t>Kwota uwaględnia wykupienie domeny oraz hostingu dla strony internetowej biura, która będzie niezbędna w celach informacyjnych oraz promocyjnych inicjatywy.</t>
  </si>
  <si>
    <t>Koszty wyposażenia</t>
  </si>
  <si>
    <t>Rezerwa na koszty działalności na okres 10 miesięcy</t>
  </si>
  <si>
    <t>Remont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</si>
</sst>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#,##0\ [$zł-415]"/>
  </numFmts>
  <fonts count="4">
    <font>
      <sz val="10.0"/>
      <color rgb="FF000000"/>
      <name val="Arial"/>
    </font>
    <font>
      <b/>
    </font>
    <font/>
    <font>
      <b/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2" xfId="0" applyAlignment="1" applyFont="1" applyNumberFormat="1">
      <alignment readingOrder="0"/>
    </xf>
    <xf borderId="0" fillId="0" fontId="2" numFmtId="2" xfId="0" applyFont="1" applyNumberFormat="1"/>
    <xf borderId="0" fillId="2" fontId="1" numFmtId="2" xfId="0" applyAlignment="1" applyFont="1" applyNumberFormat="1">
      <alignment horizontal="right" readingOrder="0"/>
    </xf>
    <xf borderId="0" fillId="0" fontId="1" numFmtId="0" xfId="0" applyAlignment="1" applyFont="1">
      <alignment horizontal="center" readingOrder="0" shrinkToFit="0" wrapText="1"/>
    </xf>
    <xf borderId="0" fillId="2" fontId="1" numFmtId="0" xfId="0" applyAlignment="1" applyFont="1">
      <alignment horizontal="right" readingOrder="0"/>
    </xf>
    <xf borderId="0" fillId="0" fontId="2" numFmtId="0" xfId="0" applyAlignment="1" applyFont="1">
      <alignment readingOrder="0" vertical="center"/>
    </xf>
    <xf borderId="0" fillId="0" fontId="2" numFmtId="164" xfId="0" applyAlignment="1" applyFont="1" applyNumberFormat="1">
      <alignment readingOrder="0" vertical="center"/>
    </xf>
    <xf borderId="0" fillId="0" fontId="2" numFmtId="164" xfId="0" applyAlignment="1" applyFont="1" applyNumberFormat="1">
      <alignment vertical="center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vertical="center"/>
    </xf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2" fontId="1" numFmtId="165" xfId="0" applyAlignment="1" applyFont="1" applyNumberFormat="1">
      <alignment horizontal="right"/>
    </xf>
    <xf borderId="0" fillId="0" fontId="3" numFmtId="165" xfId="0" applyFont="1" applyNumberFormat="1"/>
  </cellXfs>
  <cellStyles count="1">
    <cellStyle xfId="0" name="Normal" builtinId="0"/>
  </cellStyles>
  <dxfs count="2">
    <dxf>
      <font>
        <color rgb="FFFF0000"/>
      </font>
      <fill>
        <patternFill patternType="none"/>
      </fill>
      <border/>
    </dxf>
    <dxf>
      <font>
        <color rgb="FF6AA84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8.0"/>
    <col customWidth="1" min="5" max="5" width="77.0"/>
  </cols>
  <sheetData>
    <row r="1">
      <c r="A1" s="1" t="s">
        <v>48</v>
      </c>
      <c r="B1" s="1" t="s">
        <v>49</v>
      </c>
      <c r="C1" s="1"/>
      <c r="D1" s="1" t="s">
        <v>50</v>
      </c>
      <c r="E1" s="1" t="s">
        <v>51</v>
      </c>
    </row>
    <row r="2" ht="48.75">
      <c r="A2" s="8" t="s">
        <v>52</v>
      </c>
      <c r="B2" s="9">
        <v>5000.0</v>
      </c>
      <c r="C2" s="8" t="s">
        <v>53</v>
      </c>
      <c r="D2" s="10">
        <f t="shared" ref="D2:D8" si="1">B2*10</f>
        <v>50000</v>
      </c>
      <c r="E2" s="11" t="s">
        <v>54</v>
      </c>
    </row>
    <row r="3">
      <c r="A3" s="8" t="s">
        <v>55</v>
      </c>
      <c r="B3" s="9">
        <v>3000.0</v>
      </c>
      <c r="C3" s="8" t="s">
        <v>53</v>
      </c>
      <c r="D3" s="10">
        <f t="shared" si="1"/>
        <v>30000</v>
      </c>
      <c r="E3" s="2" t="s">
        <v>56</v>
      </c>
    </row>
    <row r="4">
      <c r="A4" s="8" t="s">
        <v>57</v>
      </c>
      <c r="B4" s="9">
        <v>1500.0</v>
      </c>
      <c r="C4" s="8" t="s">
        <v>53</v>
      </c>
      <c r="D4" s="10">
        <f t="shared" si="1"/>
        <v>15000</v>
      </c>
      <c r="E4" s="2" t="s">
        <v>58</v>
      </c>
    </row>
    <row r="5">
      <c r="A5" s="8" t="s">
        <v>59</v>
      </c>
      <c r="B5" s="9">
        <v>1500.0</v>
      </c>
      <c r="C5" s="8" t="s">
        <v>53</v>
      </c>
      <c r="D5" s="10">
        <f t="shared" si="1"/>
        <v>15000</v>
      </c>
      <c r="E5" s="2" t="s">
        <v>58</v>
      </c>
    </row>
    <row r="6">
      <c r="A6" s="8" t="s">
        <v>60</v>
      </c>
      <c r="B6" s="9">
        <v>150.0</v>
      </c>
      <c r="C6" s="8" t="s">
        <v>53</v>
      </c>
      <c r="D6" s="10">
        <f t="shared" si="1"/>
        <v>1500</v>
      </c>
      <c r="E6" s="2" t="s">
        <v>61</v>
      </c>
    </row>
    <row r="7">
      <c r="A7" s="8" t="s">
        <v>62</v>
      </c>
      <c r="B7" s="9">
        <v>600.0</v>
      </c>
      <c r="C7" s="8" t="s">
        <v>53</v>
      </c>
      <c r="D7" s="10">
        <f t="shared" si="1"/>
        <v>6000</v>
      </c>
      <c r="E7" s="2" t="s">
        <v>58</v>
      </c>
    </row>
    <row r="8">
      <c r="A8" s="8" t="s">
        <v>63</v>
      </c>
      <c r="B8" s="9">
        <v>100.0</v>
      </c>
      <c r="C8" s="8" t="s">
        <v>53</v>
      </c>
      <c r="D8" s="10">
        <f t="shared" si="1"/>
        <v>1000</v>
      </c>
    </row>
    <row r="9" ht="26.25">
      <c r="A9" s="8" t="s">
        <v>64</v>
      </c>
      <c r="B9" s="9">
        <v>200.0</v>
      </c>
      <c r="C9" s="8" t="s">
        <v>65</v>
      </c>
      <c r="D9" s="9">
        <f>B9</f>
        <v>200</v>
      </c>
      <c r="E9" s="11" t="s">
        <v>66</v>
      </c>
    </row>
    <row r="10">
      <c r="A10" s="8"/>
      <c r="B10" s="12"/>
      <c r="C10" s="12"/>
      <c r="D10" s="10">
        <f>sum(D2:D9)</f>
        <v>118700</v>
      </c>
    </row>
    <row r="13">
      <c r="A13" s="2" t="s">
        <v>67</v>
      </c>
      <c r="B13" s="13">
        <f>'wyposażenie biurowe'!D30+'wyposażenie dla dzieci'!D17</f>
        <v>35150</v>
      </c>
    </row>
    <row r="14" ht="26.25">
      <c r="A14" s="11" t="s">
        <v>68</v>
      </c>
      <c r="B14" s="14">
        <f>D10</f>
        <v>118700</v>
      </c>
    </row>
    <row r="15">
      <c r="A15" s="2" t="s">
        <v>69</v>
      </c>
      <c r="B15" s="14">
        <v>25000.0</v>
      </c>
    </row>
    <row r="16">
      <c r="A16" s="7" t="s">
        <v>3</v>
      </c>
      <c r="B16" s="15">
        <f>sum(B13:B15)</f>
        <v>178850</v>
      </c>
    </row>
    <row r="17">
      <c r="B17" s="13"/>
    </row>
    <row r="18">
      <c r="B18" s="13"/>
    </row>
    <row r="19">
      <c r="B19" s="13"/>
    </row>
    <row r="20">
      <c r="A20" s="2"/>
      <c r="B20" s="13"/>
      <c r="C20" s="13"/>
    </row>
    <row r="21">
      <c r="A21" s="2"/>
      <c r="B21" s="14"/>
      <c r="C21" s="14"/>
    </row>
    <row r="22">
      <c r="A22" s="2"/>
      <c r="B22" s="16"/>
      <c r="C22" s="16"/>
    </row>
    <row r="23">
      <c r="B23" s="16"/>
    </row>
    <row r="24">
      <c r="B24" s="13"/>
    </row>
    <row r="25">
      <c r="B25" s="13"/>
    </row>
    <row r="26">
      <c r="B26" s="13"/>
    </row>
    <row r="27">
      <c r="A27" s="2"/>
      <c r="B27" s="13"/>
    </row>
    <row r="31">
      <c r="E31" s="13"/>
    </row>
  </sheetData>
  <conditionalFormatting sqref="B22:B23 C22">
    <cfRule type="cellIs" dxfId="0" priority="1" operator="lessThan">
      <formula>0</formula>
    </cfRule>
  </conditionalFormatting>
  <conditionalFormatting sqref="B22:B23 C22">
    <cfRule type="cellIs" dxfId="1" priority="2" operator="greaterThan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0.71"/>
    <col customWidth="1" min="2" max="2" width="6.86"/>
    <col customWidth="1" min="6" max="6" width="21.14"/>
    <col customWidth="1" min="7" max="7" width="2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F1" s="1" t="s">
        <v>20</v>
      </c>
      <c r="G1" s="2">
        <v>8.0</v>
      </c>
    </row>
    <row r="2">
      <c r="A2" s="2" t="s">
        <v>21</v>
      </c>
      <c r="B2" s="2">
        <f>G1-B3</f>
        <v>6</v>
      </c>
      <c r="C2" s="3">
        <v>140.0</v>
      </c>
      <c r="D2" s="4">
        <f t="shared" ref="D2:D11" si="1">B2*C2</f>
        <v>840</v>
      </c>
    </row>
    <row r="3">
      <c r="A3" s="2" t="s">
        <v>22</v>
      </c>
      <c r="B3" s="2">
        <v>2.0</v>
      </c>
      <c r="C3" s="3">
        <v>2500.0</v>
      </c>
      <c r="D3" s="4">
        <f t="shared" si="1"/>
        <v>5000</v>
      </c>
    </row>
    <row r="4">
      <c r="A4" s="2" t="s">
        <v>23</v>
      </c>
      <c r="B4" s="2">
        <f t="shared" ref="B4:B5" si="2">G$1</f>
        <v>8</v>
      </c>
      <c r="C4" s="3">
        <v>450.0</v>
      </c>
      <c r="D4" s="4">
        <f t="shared" si="1"/>
        <v>3600</v>
      </c>
    </row>
    <row r="5">
      <c r="A5" s="2" t="s">
        <v>24</v>
      </c>
      <c r="B5" s="2">
        <f t="shared" si="2"/>
        <v>8</v>
      </c>
      <c r="C5" s="3">
        <v>60.0</v>
      </c>
      <c r="D5" s="4">
        <f t="shared" si="1"/>
        <v>480</v>
      </c>
    </row>
    <row r="6">
      <c r="A6" s="2" t="s">
        <v>25</v>
      </c>
      <c r="B6" s="2">
        <v>1.0</v>
      </c>
      <c r="C6" s="3">
        <v>1200.0</v>
      </c>
      <c r="D6" s="4">
        <f t="shared" si="1"/>
        <v>1200</v>
      </c>
    </row>
    <row r="7">
      <c r="A7" s="2" t="s">
        <v>26</v>
      </c>
      <c r="B7" s="2">
        <v>1.0</v>
      </c>
      <c r="C7" s="3">
        <v>1500.0</v>
      </c>
      <c r="D7" s="4">
        <f t="shared" si="1"/>
        <v>1500</v>
      </c>
    </row>
    <row r="8">
      <c r="A8" s="2" t="s">
        <v>27</v>
      </c>
      <c r="B8" s="2">
        <v>1.0</v>
      </c>
      <c r="C8" s="3">
        <v>150.0</v>
      </c>
      <c r="D8" s="4">
        <f t="shared" si="1"/>
        <v>150</v>
      </c>
    </row>
    <row r="9">
      <c r="A9" s="2" t="s">
        <v>28</v>
      </c>
      <c r="B9" s="2">
        <v>1.0</v>
      </c>
      <c r="C9" s="3">
        <v>300.0</v>
      </c>
      <c r="D9" s="4">
        <f t="shared" si="1"/>
        <v>300</v>
      </c>
    </row>
    <row r="10">
      <c r="A10" s="2" t="s">
        <v>29</v>
      </c>
      <c r="B10" s="2">
        <v>1.0</v>
      </c>
      <c r="C10" s="3">
        <v>150.0</v>
      </c>
      <c r="D10" s="4">
        <f t="shared" si="1"/>
        <v>150</v>
      </c>
    </row>
    <row r="11">
      <c r="A11" s="2" t="s">
        <v>30</v>
      </c>
      <c r="B11" s="2">
        <v>1.0</v>
      </c>
      <c r="C11" s="3">
        <v>1500.0</v>
      </c>
      <c r="D11" s="4">
        <f t="shared" si="1"/>
        <v>1500</v>
      </c>
    </row>
    <row r="12" ht="26.25">
      <c r="A12" s="6" t="s">
        <v>31</v>
      </c>
      <c r="B12" s="2"/>
      <c r="C12" s="3"/>
      <c r="D12" s="4"/>
    </row>
    <row r="13">
      <c r="A13" s="2" t="s">
        <v>32</v>
      </c>
      <c r="B13" s="2">
        <v>1.0</v>
      </c>
      <c r="C13" s="3">
        <v>1600.0</v>
      </c>
      <c r="D13" s="4">
        <f t="shared" ref="D13:D16" si="3">B13*C13</f>
        <v>1600</v>
      </c>
    </row>
    <row r="14">
      <c r="A14" s="2" t="s">
        <v>33</v>
      </c>
      <c r="B14" s="2">
        <v>2.0</v>
      </c>
      <c r="C14" s="3">
        <v>800.0</v>
      </c>
      <c r="D14" s="4">
        <f t="shared" si="3"/>
        <v>1600</v>
      </c>
    </row>
    <row r="15">
      <c r="A15" s="2" t="s">
        <v>34</v>
      </c>
      <c r="B15" s="2">
        <v>1.0</v>
      </c>
      <c r="C15" s="3">
        <v>1200.0</v>
      </c>
      <c r="D15" s="4">
        <f t="shared" si="3"/>
        <v>1200</v>
      </c>
    </row>
    <row r="16">
      <c r="A16" s="2" t="s">
        <v>35</v>
      </c>
      <c r="B16" s="2">
        <v>2.0</v>
      </c>
      <c r="C16" s="3">
        <v>200.0</v>
      </c>
      <c r="D16" s="4">
        <f t="shared" si="3"/>
        <v>400</v>
      </c>
    </row>
    <row r="17" ht="26.25">
      <c r="A17" s="6" t="s">
        <v>36</v>
      </c>
      <c r="B17" s="2"/>
      <c r="C17" s="3"/>
      <c r="D17" s="4"/>
    </row>
    <row r="18">
      <c r="A18" s="2" t="s">
        <v>37</v>
      </c>
      <c r="B18" s="2">
        <v>1.0</v>
      </c>
      <c r="C18" s="3">
        <v>250.0</v>
      </c>
      <c r="D18" s="4">
        <f t="shared" ref="D18:D26" si="4">B18*C18</f>
        <v>250</v>
      </c>
    </row>
    <row r="19">
      <c r="A19" s="2" t="s">
        <v>38</v>
      </c>
      <c r="B19" s="2">
        <v>1.0</v>
      </c>
      <c r="C19" s="3">
        <v>500.0</v>
      </c>
      <c r="D19" s="4">
        <f t="shared" si="4"/>
        <v>500</v>
      </c>
    </row>
    <row r="20">
      <c r="A20" s="2" t="s">
        <v>39</v>
      </c>
      <c r="B20" s="2">
        <v>1.0</v>
      </c>
      <c r="C20" s="3">
        <v>250.0</v>
      </c>
      <c r="D20" s="4">
        <f t="shared" si="4"/>
        <v>250</v>
      </c>
    </row>
    <row r="21">
      <c r="A21" s="2" t="s">
        <v>40</v>
      </c>
      <c r="B21" s="2">
        <v>1.0</v>
      </c>
      <c r="C21" s="3">
        <v>200.0</v>
      </c>
      <c r="D21" s="4">
        <f t="shared" si="4"/>
        <v>200</v>
      </c>
    </row>
    <row r="22">
      <c r="A22" s="2" t="s">
        <v>41</v>
      </c>
      <c r="B22" s="2">
        <v>2.0</v>
      </c>
      <c r="C22" s="3">
        <v>375.0</v>
      </c>
      <c r="D22" s="4">
        <f t="shared" si="4"/>
        <v>750</v>
      </c>
    </row>
    <row r="23">
      <c r="A23" s="2" t="s">
        <v>42</v>
      </c>
      <c r="B23" s="2">
        <v>1.0</v>
      </c>
      <c r="C23" s="3">
        <v>600.0</v>
      </c>
      <c r="D23" s="4">
        <f t="shared" si="4"/>
        <v>600</v>
      </c>
    </row>
    <row r="24">
      <c r="A24" s="2" t="s">
        <v>43</v>
      </c>
      <c r="B24" s="2">
        <v>1.0</v>
      </c>
      <c r="C24" s="3">
        <v>500.0</v>
      </c>
      <c r="D24" s="4">
        <f t="shared" si="4"/>
        <v>500</v>
      </c>
    </row>
    <row r="25">
      <c r="A25" s="2" t="s">
        <v>44</v>
      </c>
      <c r="B25" s="2">
        <f>G$1/2</f>
        <v>4</v>
      </c>
      <c r="C25" s="3">
        <v>200.0</v>
      </c>
      <c r="D25" s="4">
        <f t="shared" si="4"/>
        <v>800</v>
      </c>
    </row>
    <row r="26">
      <c r="A26" s="2" t="s">
        <v>45</v>
      </c>
      <c r="B26" s="2">
        <v>1.0</v>
      </c>
      <c r="C26" s="3">
        <v>100.0</v>
      </c>
      <c r="D26" s="4">
        <f t="shared" si="4"/>
        <v>100</v>
      </c>
    </row>
    <row r="27">
      <c r="A27" s="6" t="s">
        <v>46</v>
      </c>
      <c r="B27" s="2"/>
      <c r="C27" s="3"/>
      <c r="D27" s="4"/>
    </row>
    <row r="28">
      <c r="A28" s="2" t="s">
        <v>47</v>
      </c>
      <c r="B28" s="2">
        <v>1.0</v>
      </c>
      <c r="C28" s="3">
        <v>100.0</v>
      </c>
      <c r="D28" s="4">
        <f t="shared" ref="D28:D29" si="5">B28*C28</f>
        <v>100</v>
      </c>
    </row>
    <row r="29">
      <c r="A29" s="2" t="s">
        <v>18</v>
      </c>
      <c r="B29" s="2">
        <v>1.0</v>
      </c>
      <c r="C29" s="3">
        <v>1000.0</v>
      </c>
      <c r="D29" s="4">
        <f t="shared" si="5"/>
        <v>1000</v>
      </c>
    </row>
    <row r="30">
      <c r="C30" s="7" t="s">
        <v>3</v>
      </c>
      <c r="D30" s="5">
        <f>sum(D2:D29)</f>
        <v>24570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45.57"/>
    <col customWidth="1" min="2" max="2" width="6.86"/>
    <col customWidth="1" min="6" max="6" width="22.14"/>
    <col customWidth="1" min="7" max="7" width="3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  <c r="G1" s="2">
        <v>12.0</v>
      </c>
    </row>
    <row r="2">
      <c r="A2" s="2" t="s">
        <v>5</v>
      </c>
      <c r="B2" s="2">
        <v>2.0</v>
      </c>
      <c r="C2" s="3">
        <v>80.0</v>
      </c>
      <c r="D2" s="4">
        <f t="shared" ref="D2:D16" si="1">B2*C2</f>
        <v>160</v>
      </c>
    </row>
    <row r="3">
      <c r="A3" s="2" t="s">
        <v>6</v>
      </c>
      <c r="B3" s="2">
        <f t="shared" ref="B3:B4" si="2">G$1</f>
        <v>12</v>
      </c>
      <c r="C3" s="3">
        <v>50.0</v>
      </c>
      <c r="D3" s="4">
        <f t="shared" si="1"/>
        <v>600</v>
      </c>
    </row>
    <row r="4">
      <c r="A4" s="2" t="s">
        <v>7</v>
      </c>
      <c r="B4" s="2">
        <f t="shared" si="2"/>
        <v>12</v>
      </c>
      <c r="C4" s="3">
        <v>50.0</v>
      </c>
      <c r="D4" s="4">
        <f t="shared" si="1"/>
        <v>600</v>
      </c>
    </row>
    <row r="5">
      <c r="A5" s="2" t="s">
        <v>8</v>
      </c>
      <c r="B5" s="2">
        <f>G$1/2</f>
        <v>6</v>
      </c>
      <c r="C5" s="3">
        <v>150.0</v>
      </c>
      <c r="D5" s="4">
        <f t="shared" si="1"/>
        <v>900</v>
      </c>
    </row>
    <row r="6">
      <c r="A6" s="2" t="s">
        <v>9</v>
      </c>
      <c r="B6" s="2">
        <f>G$1</f>
        <v>12</v>
      </c>
      <c r="C6" s="3">
        <v>50.0</v>
      </c>
      <c r="D6" s="4">
        <f t="shared" si="1"/>
        <v>600</v>
      </c>
    </row>
    <row r="7">
      <c r="A7" s="2" t="s">
        <v>10</v>
      </c>
      <c r="B7" s="2">
        <f>G$1/2</f>
        <v>6</v>
      </c>
      <c r="C7" s="3">
        <v>150.0</v>
      </c>
      <c r="D7" s="4">
        <f t="shared" si="1"/>
        <v>900</v>
      </c>
    </row>
    <row r="8">
      <c r="A8" s="2" t="s">
        <v>11</v>
      </c>
      <c r="B8" s="2">
        <v>2.0</v>
      </c>
      <c r="C8" s="3">
        <v>150.0</v>
      </c>
      <c r="D8" s="4">
        <f t="shared" si="1"/>
        <v>300</v>
      </c>
    </row>
    <row r="9">
      <c r="A9" s="2" t="s">
        <v>12</v>
      </c>
      <c r="B9" s="2">
        <v>1.0</v>
      </c>
      <c r="C9" s="3">
        <v>320.0</v>
      </c>
      <c r="D9" s="4">
        <f t="shared" si="1"/>
        <v>320</v>
      </c>
    </row>
    <row r="10">
      <c r="A10" s="2" t="s">
        <v>13</v>
      </c>
      <c r="B10" s="2">
        <v>2.0</v>
      </c>
      <c r="C10" s="3">
        <v>200.0</v>
      </c>
      <c r="D10" s="4">
        <f t="shared" si="1"/>
        <v>400</v>
      </c>
    </row>
    <row r="11">
      <c r="A11" s="2" t="s">
        <v>14</v>
      </c>
      <c r="B11" s="2">
        <v>1.0</v>
      </c>
      <c r="C11" s="3">
        <v>500.0</v>
      </c>
      <c r="D11" s="4">
        <f t="shared" si="1"/>
        <v>500</v>
      </c>
    </row>
    <row r="12">
      <c r="A12" s="2" t="s">
        <v>15</v>
      </c>
      <c r="B12" s="2">
        <v>1.0</v>
      </c>
      <c r="C12" s="3">
        <v>300.0</v>
      </c>
      <c r="D12" s="4">
        <f t="shared" si="1"/>
        <v>300</v>
      </c>
    </row>
    <row r="13">
      <c r="A13" s="2" t="s">
        <v>16</v>
      </c>
      <c r="B13" s="2">
        <v>1.0</v>
      </c>
      <c r="C13" s="3">
        <v>1000.0</v>
      </c>
      <c r="D13" s="4">
        <f t="shared" si="1"/>
        <v>1000</v>
      </c>
    </row>
    <row r="14">
      <c r="A14" s="2" t="s">
        <v>17</v>
      </c>
      <c r="B14" s="2">
        <v>1.0</v>
      </c>
      <c r="C14" s="3">
        <v>2500.0</v>
      </c>
      <c r="D14" s="4">
        <f t="shared" si="1"/>
        <v>2500</v>
      </c>
    </row>
    <row r="15">
      <c r="A15" s="2" t="s">
        <v>18</v>
      </c>
      <c r="B15" s="2">
        <v>1.0</v>
      </c>
      <c r="C15" s="3">
        <v>1000.0</v>
      </c>
      <c r="D15" s="4">
        <f t="shared" si="1"/>
        <v>1000</v>
      </c>
    </row>
    <row r="16">
      <c r="A16" s="2" t="s">
        <v>19</v>
      </c>
      <c r="B16" s="2">
        <v>1.0</v>
      </c>
      <c r="C16" s="3">
        <v>500.0</v>
      </c>
      <c r="D16" s="4">
        <f t="shared" si="1"/>
        <v>500</v>
      </c>
    </row>
    <row r="17">
      <c r="C17" s="5" t="s">
        <v>3</v>
      </c>
      <c r="D17" s="5">
        <f>sum(D2:D16)</f>
        <v>10580</v>
      </c>
    </row>
  </sheetData>
  <drawing r:id="rId1"/>
</worksheet>
</file>